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ffionline.sharepoint.com/sites/leadership/capacity/psp/Toolkit/"/>
    </mc:Choice>
  </mc:AlternateContent>
  <xr:revisionPtr revIDLastSave="0" documentId="8_{E467E94E-A78F-419F-905F-ABAE09A19DA5}" xr6:coauthVersionLast="47" xr6:coauthVersionMax="47" xr10:uidLastSave="{00000000-0000-0000-0000-000000000000}"/>
  <bookViews>
    <workbookView xWindow="-28920" yWindow="1830" windowWidth="29040" windowHeight="15720" xr2:uid="{4002E003-77E7-4119-A00C-3ED410E13C4C}"/>
  </bookViews>
  <sheets>
    <sheet name="Small Org Resilience Check" sheetId="1" r:id="rId1"/>
    <sheet name="Summary" sheetId="3" r:id="rId2"/>
  </sheets>
  <definedNames>
    <definedName name="Accounting">'Small Org Resilience Check'!$B$75:$D$78</definedName>
    <definedName name="Community_engagement___Impact">'Small Org Resilience Check'!$B$19:$D$20</definedName>
    <definedName name="Dealing_with_donors">'Small Org Resilience Check'!$B$66:$D$67</definedName>
    <definedName name="External_Communications">'Small Org Resilience Check'!$B$83:$D$84</definedName>
    <definedName name="Financial_Planning___Legal_Requirements">'Small Org Resilience Check'!$B$72:$D$74</definedName>
    <definedName name="Governing_Body_Composition">'Small Org Resilience Check'!$B$33:$D$36</definedName>
    <definedName name="Governing_Documents__Methods">'Small Org Resilience Check'!$B$28:$D$32</definedName>
    <definedName name="Information_Management">'Small Org Resilience Check'!$B$55:$D$58</definedName>
    <definedName name="Internal_Communications">'Small Org Resilience Check'!$B$52:$D$54</definedName>
    <definedName name="Operational_Planning__Management___Monitoring___Evaluation">'Small Org Resilience Check'!$B$21:$D$23</definedName>
    <definedName name="Planning___applying_for_funds">'Small Org Resilience Check'!$B$63:$D$65</definedName>
    <definedName name="Policies___Risk_Management">'Small Org Resilience Check'!$B$37:$D$39</definedName>
    <definedName name="Relationships_with_other_organisations">'Small Org Resilience Check'!$B$85:$D$88</definedName>
    <definedName name="Strategic_Planning">'Small Org Resilience Check'!$B$16:$D$18</definedName>
    <definedName name="Volunteer_Management">'Small Org Resilience Check'!$B$44:$D$47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3" l="1" a="1"/>
  <c r="C8" i="3" s="1"/>
  <c r="C7" i="3" a="1"/>
  <c r="C7" i="3" s="1"/>
  <c r="C6" i="3" a="1"/>
  <c r="C6" i="3" s="1"/>
  <c r="C5" i="3" a="1"/>
  <c r="C5" i="3" s="1"/>
  <c r="C4" i="3" a="1"/>
  <c r="C4" i="3" s="1"/>
  <c r="C3" i="3"/>
  <c r="C2" i="3" a="1"/>
  <c r="C2" i="3" s="1"/>
  <c r="A8" i="3"/>
  <c r="A7" i="3"/>
  <c r="A6" i="3"/>
  <c r="A5" i="3"/>
  <c r="A4" i="3"/>
  <c r="A3" i="3"/>
  <c r="A2" i="3"/>
  <c r="F16" i="1" l="1"/>
  <c r="F21" i="1"/>
  <c r="F85" i="1"/>
  <c r="F83" i="1"/>
  <c r="F72" i="1"/>
  <c r="F66" i="1"/>
  <c r="F63" i="1"/>
  <c r="F52" i="1"/>
  <c r="F55" i="1"/>
  <c r="F44" i="1"/>
  <c r="G44" i="1" s="1"/>
  <c r="B4" i="3" s="1"/>
  <c r="F37" i="1"/>
  <c r="F28" i="1"/>
  <c r="F19" i="1"/>
  <c r="F75" i="1"/>
  <c r="F33" i="1"/>
  <c r="G83" i="1" l="1"/>
  <c r="B8" i="3" s="1"/>
  <c r="G72" i="1"/>
  <c r="B7" i="3" s="1"/>
  <c r="G63" i="1"/>
  <c r="B6" i="3" s="1"/>
  <c r="G52" i="1"/>
  <c r="B5" i="3" s="1"/>
  <c r="G28" i="1"/>
  <c r="B3" i="3" s="1"/>
  <c r="G16" i="1"/>
  <c r="B2"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<sst xmlns="http://schemas.openxmlformats.org/spreadsheetml/2006/main" count="124" uniqueCount="105">
  <si>
    <t>Small Organisations Check</t>
  </si>
  <si>
    <t>Organisation name:</t>
  </si>
  <si>
    <t>How many people are there in the core team or board:</t>
  </si>
  <si>
    <t xml:space="preserve">How many people participated in this exercise: </t>
  </si>
  <si>
    <t>Date completed:</t>
  </si>
  <si>
    <t>The 'scores' below will not be an exact measure of your organisation; only use them if they're useful for discussion. You may hide these columns.</t>
  </si>
  <si>
    <t xml:space="preserve">For each statement below, choose the answer in each Response box from the drop down menu that best matches your organisation, based on your experience. 
</t>
  </si>
  <si>
    <t>Not there</t>
  </si>
  <si>
    <t>This means that your organisation hasn’t started or has just started considering this topic.</t>
  </si>
  <si>
    <t>Getting there</t>
  </si>
  <si>
    <t>This means your organisation has started considering this topic, and sometimes does it or does part of it.</t>
  </si>
  <si>
    <t>Good</t>
  </si>
  <si>
    <t xml:space="preserve">This means your organisation is doing a good job in this topic and you fully agree with the statement. </t>
  </si>
  <si>
    <t>Not applicable</t>
  </si>
  <si>
    <t xml:space="preserve">This means that this statement does not currently apply to your organisation. </t>
  </si>
  <si>
    <t>Organisational Planning and Management</t>
  </si>
  <si>
    <t>Response</t>
  </si>
  <si>
    <t>Sub-theme average</t>
  </si>
  <si>
    <t>Theme average</t>
  </si>
  <si>
    <t>Organisational planning and management guides your organisation. These processes help focus your efforts and ensure that everyone in the organisation is working towards a common goal and agrees how to get there.</t>
  </si>
  <si>
    <t>Strategic Planning</t>
  </si>
  <si>
    <t>There is a clear mission and/or vision which describes what the organisation wants to achieve in the future; the team understand it and refer to it when making major decisions</t>
  </si>
  <si>
    <t>The organisation has a document (for example, a strategic plan) that outlines a clear set of goals and approaches which align with the mission and vision; the team understand the goals and refer to them when making major decisions</t>
  </si>
  <si>
    <t>Project activities are impactful and result in long-term positive change, aligning with goals, vision and mission</t>
  </si>
  <si>
    <t>Community engagement &amp; Impact</t>
  </si>
  <si>
    <t>Key external stakeholders (for example, partners and communities) understand and have opportunities to feedback and contribute to the design of the organisation’s visio, mission, goals and activities. This includes strategies for engaging with groups who may often be excluded or are considered 'not interested'</t>
  </si>
  <si>
    <t>Processes are in place to assess potential social impacts of activities, and activities are planned to mitigate and minimise potential negative social impacts</t>
  </si>
  <si>
    <t>Operational Planning, Management,  Monitoring &amp; Evaluation</t>
  </si>
  <si>
    <t>The organistion has an annual workplan (for example, operational plan, detailed calendar) which is in line with the strategic plan and has clear clear targets, responsibilities and timeframes</t>
  </si>
  <si>
    <t>Each project or activity has a realistic budget and action plan, which includes realistic, specific and time-bound outcomes. Work is carried out according to budget and plans, while allowing for flexibility and adaptation where necessary</t>
  </si>
  <si>
    <t>A monitoring system is in place and used to record verifiable indicators against objectives, activities and outcomes. This is used to evaluate programmes, the organisation and to inform future planning.</t>
  </si>
  <si>
    <t xml:space="preserve">Key takeaways from the Organisational Planning and Management theme: </t>
  </si>
  <si>
    <t>Governance &amp; Leadership</t>
  </si>
  <si>
    <t>An organisation’s governing body gives the organisation strategic direction, makes sure the organisation does what it says it will, and holds senior management and the organisation as a whole accountable. Examples of governing bodies include Boards, Councils or Trustees, although there are also other models. Below, we’ve used ‘Board/Council/Trustee’s to refer to any kind of governing body.</t>
  </si>
  <si>
    <t>Governing Documents, Methods</t>
  </si>
  <si>
    <t>The organisation has governing documents (for example, a consitution) that have been agreed by the members (if appropriate), are registered with governing authorities, and are in-line with national legal requirements. These documents lay out effective, transparent, and democratic governance for the organisation, including processes for ensuring turn board over</t>
  </si>
  <si>
    <t>The Board/Council/Trustees exercise their responsibilities as set out in the governing documents, and understand and carry out their legal duties in line with relevant legislation</t>
  </si>
  <si>
    <t>Board meetings are held regularly and with a quorum present; minutes are kept and approved, and include names and dates for actions as agreed in meetings</t>
  </si>
  <si>
    <t>Decision-making in the organisation follows a clear, transparent and collaborative process, with clear processes for official approvals where needed</t>
  </si>
  <si>
    <t xml:space="preserve"> Stakeholders have opportunites to hold the organistion to account (for example, transparent reporting; community meetings)</t>
  </si>
  <si>
    <t>Governing Body Composition</t>
  </si>
  <si>
    <t>The Board/Council/Trustees have the necessary skills to provide guidance and oversight to the organisation, including having diverse perspectives and backgrounds, and with representatives of groups affected by the organisation's work</t>
  </si>
  <si>
    <t>The Board/Council/Trustees have clear Terms of Reference and understand their roles and responsibilities (minimum: secretary, treasurer, chair). New members are clearly introduced to their responsibilities when they join</t>
  </si>
  <si>
    <t>The organisation prepares for succession planning and the possibility of unexpected changes in the core Board/Council/Trustees</t>
  </si>
  <si>
    <t>There are sub-committees which oversee and advise on specific areas (for example, funding, communications, technical specialists)</t>
  </si>
  <si>
    <t>Policies &amp; Risk Management</t>
  </si>
  <si>
    <t>Risk assessments and mitigation actions are carried out and appropriately communicated internally to relevant team members.</t>
  </si>
  <si>
    <t xml:space="preserve">A risk register is in place, which is regularly updated and reviewed by the organisation’s governing body. It includes details for each risk: the likelihood, the impact, mitigation actions, responsible person and timeframe.  </t>
  </si>
  <si>
    <t>Organisational policies and procedures are in place for relevant key areas of governance (for example, safegaurding, data protection, expenses, conflict of interests) and are reviewed and agreed on by the team</t>
  </si>
  <si>
    <t xml:space="preserve">Key takeaways from the Governance theme:
</t>
  </si>
  <si>
    <t>Staff and Volunteer Management</t>
  </si>
  <si>
    <t xml:space="preserve">Staff and volunteer management is about how you manage the people working with your organisation so each individual performs to their best ability and can develop through their work. It’s also about making sure those people are appropriately cared for as they carry out that work. This includes board members. </t>
  </si>
  <si>
    <t xml:space="preserve">All staff and volunteers (Board and others) receive appropriate support from the organisation for their contributions (for example, training; having their expenses covered). </t>
  </si>
  <si>
    <t>The team recognises that joy is essential for long-term committment to the work, and actively considers this in running the organisation and planning activities (for example, checking in with each other; combining 'hard work' with 'fun' activities).</t>
  </si>
  <si>
    <t>Staff and volunteers are clear about what their role is and to how to report within the organisation.</t>
  </si>
  <si>
    <t>Appropriate measures are taken to assess and mitigate safeguarding, health and safety, and other risks to staff, volunteers, and members of the community (for example, safeguarding, first aid training, risk assessments, recruitment measures, background checks).</t>
  </si>
  <si>
    <t xml:space="preserve">Key takeaways from the Staff and Volunteer Management theme:
</t>
  </si>
  <si>
    <t>Information Sharing &amp; Management</t>
  </si>
  <si>
    <t>Internal Communications is about how people at the organisation share information with each other to do their work well together. Communicating effectively can improve efficiency, makes the most of other’s skills and experience, and avoids duplication.</t>
  </si>
  <si>
    <t>Internal Communications</t>
  </si>
  <si>
    <t>All of the team receive relevant updates about the organisation, including key information and decisions. Updates might be communicated in person or online. There is agreement about relevant methods, content and quantity of information shared</t>
  </si>
  <si>
    <t>All team members know how to access and use collaborative methods to input into ongoing work in between meetings</t>
  </si>
  <si>
    <t>There is a generic organisational email account which is regularly monitored and can be accessed by at least 2 individuals. They filter and share all relevant information with the rest of the team in a timely manner</t>
  </si>
  <si>
    <t>Information Management</t>
  </si>
  <si>
    <t>Logical physical and electronic filing systems are in place for storing and sharing information</t>
  </si>
  <si>
    <t>The team are able to easily access key information and files relevant to the whole organisation (for example, strategic plans, calendars, policies) and know how to use collaborative methods to input into ongoing work in between meetings</t>
  </si>
  <si>
    <t>Sensitive and confidential information is stored securely (for example, supporters' contact information or health details are locked or password protected) and protocols are in place for relevant team members (more than 1!) to access this</t>
  </si>
  <si>
    <t>A system is in place to ensure all key information and data is kept up to date, regularly backed up, and protected (for example, through password protected computers, updated antivirus software, and purchasing official versions of software)</t>
  </si>
  <si>
    <t xml:space="preserve">Key takeaways from the Information Sharing &amp; Management theme:
</t>
  </si>
  <si>
    <t>Funding</t>
  </si>
  <si>
    <t xml:space="preserve">Funding is about getting enough money into your organisation to carry out your work well. Organisations can improve financial resilience through funder diversification, securing unrestricted funding and building financial reserves. </t>
  </si>
  <si>
    <t>Planning &amp; applying for funds</t>
  </si>
  <si>
    <t>The organisation has a fundraising plan or strategy that includes: a diverse range of sources (for example, grants, donations, events); both restricted and unrestricted funds</t>
  </si>
  <si>
    <t>The organisation is able to prepare quality funding applications and respond to calls for applications on time</t>
  </si>
  <si>
    <t>Costs for core overheads are consistently and systematically written into the budgets for new project proposals</t>
  </si>
  <si>
    <t>Dealing with donors</t>
  </si>
  <si>
    <t xml:space="preserve">A process is in place to assess fund sources’ origin and legitimacy, to identify any risks from accepting the funding. </t>
  </si>
  <si>
    <t>Reports to funders are submitted on time and meet all funder requirements and expectations, and attempts are made to build relationships with funders and keep them regularly informed of our activities</t>
  </si>
  <si>
    <t xml:space="preserve">Key takeaways from the Funding theme:
</t>
  </si>
  <si>
    <t>Finance Management</t>
  </si>
  <si>
    <t>Finance Management is about how an organisation manages money, including clear rules about how money is used, tracked, and accounted for. Effective finance management helps you be accountable to funders and to local stakeholders, use resources efficiently, and ensure your organisation’s financial sustainability.</t>
  </si>
  <si>
    <t>Financial Planning &amp; Legal Requirements</t>
  </si>
  <si>
    <t>A financial plan and/or budget is prepared every year and aligns with the organisation’s annual workplan. It reviews potential costs, funds &amp; financial viability of any assets. This is approved by the Team and referred to when making plans.</t>
  </si>
  <si>
    <t xml:space="preserve">The organisation has planned for financial sustainability, including ideally, that 3-6 months of core costs can be covered with available unrestricted financial reserves. </t>
  </si>
  <si>
    <t>The organisation meets all legal financial and fiscal obligations according to the law, including any legally required documentation and annual external audits.</t>
  </si>
  <si>
    <t>Accounting</t>
  </si>
  <si>
    <t xml:space="preserve">There are clear procedures in place for handling and banking income, cash transactions and petty cash, making payments, paying salaries, and purchasing and procurement. All relevant members of the team follow these. </t>
  </si>
  <si>
    <t>The organisation has a Chart of Accounts if appropriate, and all transactions coded using a double entry accounting system</t>
  </si>
  <si>
    <t>Appropriate accounting software is in place and used by trained team members. Official versions of software are used.</t>
  </si>
  <si>
    <t>An appropriate period-end (month or quarter) reconciliation process is documented and followed, including reconciliation of bank, cash and balance sheet and reviewed by the Board/Council/Trustees.</t>
  </si>
  <si>
    <t xml:space="preserve">Key takeaways from the Finance Management theme:
</t>
  </si>
  <si>
    <t>External Communications &amp; Partnerships</t>
  </si>
  <si>
    <t>External Communications is about telling people outside your organisation about your work. Communicating well with external audiences raises your work and organisation’s public profile and can help attract funding, recruit staff/volunteers, build networks, and raise awareness. Relationships with other organisations can also help you 1) work together for increased reach and impact, 2) build your organisation’s visibility and credibility, and 3) access to information, expertise and resources.</t>
  </si>
  <si>
    <t>External Communications</t>
  </si>
  <si>
    <t>The organistion has a communications strategy or plan, agreed by the team. It includes: goals for communication, target audiences, methods, and guidelines to help those involved represent the organsition appropriately and consistently.</t>
  </si>
  <si>
    <t>The organisation uses and regularly updates a variety of appropriate and accessible communication methods to reach a wide audience (for example, website, social media, film and non tech-based methods such as posters or community events)</t>
  </si>
  <si>
    <t>Relationships with other organisations</t>
  </si>
  <si>
    <t>The organisation regularly communicates and collaborates with other local or national organisations as appropriate</t>
  </si>
  <si>
    <t>The organisation communicates and collaborates with private sector organisations as appropriate.</t>
  </si>
  <si>
    <t>A productive relationship with relevant government bodies and policiticians is maintained without losing capacity to criticise or (if appropriate) influence decisions which may affect the organisation’s vision or mission</t>
  </si>
  <si>
    <t>Where goals and activities align with wider efforts for nature conservation or other themes, efforts are made to contribute to these (for example, ensuring data confirms to agreed protocols; consultation responses..)</t>
  </si>
  <si>
    <t>Key takeaways from External Communications &amp; Partnerships</t>
  </si>
  <si>
    <t>Theme</t>
  </si>
  <si>
    <t>Average</t>
  </si>
  <si>
    <t>Key takeaways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</si>
</sst>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Helvetica Neue"/>
    </font>
    <font>
      <b/>
      <sz val="15"/>
      <color theme="3"/>
      <name val="Calibri"/>
      <family val="2"/>
      <scheme val="minor"/>
    </font>
    <font>
      <sz val="11"/>
      <color indexed="9"/>
      <name val="Lucida Grande"/>
    </font>
    <font>
      <sz val="12"/>
      <name val="Lucida Grande"/>
    </font>
    <font>
      <sz val="11"/>
      <name val="Lucida Grande"/>
    </font>
    <font>
      <sz val="11"/>
      <name val="Arial"/>
      <family val="2"/>
    </font>
    <font>
      <b/>
      <sz val="11"/>
      <color indexed="8"/>
      <name val="Helvetica Neue"/>
    </font>
    <font>
      <b/>
      <sz val="11"/>
      <name val="Lucida Grande"/>
    </font>
    <font>
      <b/>
      <sz val="14"/>
      <name val="Calibri"/>
      <family val="2"/>
      <scheme val="minor"/>
    </font>
    <font>
      <i/>
      <sz val="11"/>
      <name val="Lucida Grande"/>
    </font>
    <font>
      <sz val="11"/>
      <name val="Helvetica Neue"/>
    </font>
    <font>
      <b/>
      <sz val="16"/>
      <name val="Arial"/>
      <family val="2"/>
    </font>
    <font>
      <b/>
      <sz val="10"/>
      <name val="Lucida Grande"/>
    </font>
    <font>
      <b/>
      <sz val="11"/>
      <name val="Arial"/>
      <family val="2"/>
    </font>
    <font>
      <sz val="11"/>
      <name val="Calibri"/>
      <family val="2"/>
    </font>
    <font>
      <sz val="10"/>
      <name val="Lucida Grande"/>
    </font>
    <font>
      <sz val="11"/>
      <color rgb="FF000000"/>
      <name val="Arial"/>
    </font>
    <font>
      <sz val="11"/>
      <name val="Arial"/>
    </font>
  </fonts>
  <fills count="9">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ck">
        <color indexed="64"/>
      </top>
      <bottom/>
      <diagonal/>
    </border>
    <border>
      <left/>
      <right style="medium">
        <color indexed="64"/>
      </right>
      <top style="thick">
        <color indexed="64"/>
      </top>
      <bottom/>
      <diagonal/>
    </border>
    <border>
      <left/>
      <right style="thin">
        <color indexed="64"/>
      </right>
      <top style="thick">
        <color indexed="64"/>
      </top>
      <bottom style="thin">
        <color indexed="64"/>
      </bottom>
      <diagonal/>
    </border>
  </borders>
  <cellStyleXfs count="3">
    <xf numFmtId="0" fontId="0" fillId="0" borderId="0" applyNumberFormat="0" applyFill="0" applyBorder="0" applyProtection="0">
      <alignment vertical="top"/>
    </xf>
    <xf numFmtId="9" fontId="2" fillId="0" borderId="0" applyFont="0" applyFill="0" applyBorder="0" applyAlignment="0" applyProtection="0"/>
    <xf numFmtId="0" fontId="1" fillId="0" borderId="1" applyNumberFormat="0" applyFill="0" applyAlignment="0" applyProtection="0"/>
  </cellStyleXfs>
  <cellXfs count="103">
    <xf numFmtId="0" fontId="0" fillId="0" borderId="0" xfId="0">
      <alignment vertical="top"/>
    </xf>
    <xf numFmtId="0" fontId="5" fillId="2" borderId="12" xfId="0" applyFont="1" applyFill="1" applyBorder="1" applyAlignment="1" applyProtection="1">
      <alignment vertical="center" wrapText="1"/>
      <protection locked="0"/>
    </xf>
    <xf numFmtId="0" fontId="0" fillId="0" borderId="0" xfId="0" applyAlignment="1"/>
    <xf numFmtId="0" fontId="6" fillId="7" borderId="3" xfId="0" applyFont="1" applyFill="1" applyBorder="1" applyAlignment="1"/>
    <xf numFmtId="0" fontId="6" fillId="7" borderId="4" xfId="0" applyFont="1" applyFill="1" applyBorder="1" applyAlignment="1"/>
    <xf numFmtId="0" fontId="6" fillId="0" borderId="18" xfId="0" applyFont="1" applyBorder="1" applyAlignment="1"/>
    <xf numFmtId="9" fontId="0" fillId="0" borderId="17" xfId="1" applyFont="1" applyFill="1" applyBorder="1" applyAlignment="1"/>
    <xf numFmtId="9" fontId="0" fillId="0" borderId="17" xfId="1" applyFont="1" applyBorder="1" applyAlignment="1"/>
    <xf numFmtId="0" fontId="4" fillId="0" borderId="0" xfId="0" applyNumberFormat="1" applyFont="1" applyBorder="1" applyAlignment="1" applyProtection="1">
      <protection locked="0"/>
    </xf>
    <xf numFmtId="0" fontId="4" fillId="0" borderId="3" xfId="0" applyNumberFormat="1" applyFont="1" applyBorder="1" applyProtection="1">
      <alignment vertical="top"/>
    </xf>
    <xf numFmtId="0" fontId="7" fillId="0" borderId="6" xfId="0" applyNumberFormat="1" applyFont="1" applyFill="1" applyBorder="1" applyAlignment="1" applyProtection="1">
      <alignment horizontal="center" vertical="center"/>
    </xf>
    <xf numFmtId="0" fontId="7" fillId="0" borderId="6" xfId="0" applyNumberFormat="1" applyFont="1" applyBorder="1" applyAlignment="1" applyProtection="1">
      <alignment horizontal="center" vertical="center"/>
    </xf>
    <xf numFmtId="0" fontId="7" fillId="0" borderId="19" xfId="0" applyNumberFormat="1" applyFont="1" applyBorder="1" applyAlignment="1" applyProtection="1">
      <alignment wrapText="1"/>
      <protection locked="0"/>
    </xf>
    <xf numFmtId="0" fontId="4" fillId="0" borderId="7" xfId="0" applyNumberFormat="1" applyFont="1" applyBorder="1" applyAlignment="1" applyProtection="1">
      <alignment horizontal="left" vertical="center"/>
    </xf>
    <xf numFmtId="0" fontId="4" fillId="0" borderId="0" xfId="0" applyNumberFormat="1" applyFont="1" applyBorder="1" applyAlignment="1" applyProtection="1">
      <alignment vertical="top" wrapText="1"/>
      <protection locked="0"/>
    </xf>
    <xf numFmtId="0" fontId="4" fillId="0" borderId="0" xfId="0" applyNumberFormat="1" applyFont="1" applyBorder="1" applyAlignment="1" applyProtection="1">
      <alignment horizontal="left" vertical="center" wrapText="1"/>
      <protection locked="0"/>
    </xf>
    <xf numFmtId="0" fontId="8" fillId="0" borderId="0" xfId="2" applyNumberFormat="1" applyFont="1" applyBorder="1" applyAlignment="1" applyProtection="1">
      <alignment horizontal="center"/>
      <protection locked="0"/>
    </xf>
    <xf numFmtId="9" fontId="4" fillId="0" borderId="0" xfId="1" applyFont="1" applyBorder="1" applyAlignment="1" applyProtection="1">
      <protection locked="0"/>
    </xf>
    <xf numFmtId="0" fontId="4" fillId="0" borderId="20" xfId="0" applyNumberFormat="1" applyFont="1" applyBorder="1" applyAlignment="1" applyProtection="1">
      <alignment wrapText="1"/>
      <protection locked="0"/>
    </xf>
    <xf numFmtId="0" fontId="7" fillId="0" borderId="21" xfId="0" applyFont="1" applyBorder="1" applyAlignment="1" applyProtection="1">
      <alignment vertical="center" wrapText="1"/>
      <protection locked="0"/>
    </xf>
    <xf numFmtId="0" fontId="4" fillId="0" borderId="22" xfId="0" applyNumberFormat="1" applyFont="1" applyBorder="1" applyAlignment="1" applyProtection="1">
      <alignment wrapText="1"/>
      <protection locked="0"/>
    </xf>
    <xf numFmtId="0" fontId="7" fillId="0" borderId="23" xfId="0" applyFont="1" applyBorder="1" applyAlignment="1" applyProtection="1">
      <alignment vertical="center" wrapText="1"/>
      <protection locked="0"/>
    </xf>
    <xf numFmtId="0" fontId="4" fillId="0" borderId="24" xfId="0" applyNumberFormat="1" applyFont="1" applyBorder="1" applyAlignment="1" applyProtection="1">
      <alignment wrapText="1"/>
      <protection locked="0"/>
    </xf>
    <xf numFmtId="0" fontId="7" fillId="0" borderId="0" xfId="0" applyFont="1" applyBorder="1" applyAlignment="1" applyProtection="1">
      <alignment vertical="center" wrapText="1"/>
      <protection locked="0"/>
    </xf>
    <xf numFmtId="0" fontId="4" fillId="0" borderId="0" xfId="0" applyNumberFormat="1" applyFont="1" applyBorder="1" applyAlignment="1" applyProtection="1">
      <alignment wrapText="1"/>
      <protection locked="0"/>
    </xf>
    <xf numFmtId="0" fontId="4" fillId="8" borderId="0" xfId="0" applyNumberFormat="1" applyFont="1" applyFill="1" applyBorder="1" applyAlignment="1" applyProtection="1">
      <protection locked="0"/>
    </xf>
    <xf numFmtId="0" fontId="7" fillId="8" borderId="8" xfId="0" applyNumberFormat="1" applyFont="1" applyFill="1" applyBorder="1" applyAlignment="1" applyProtection="1">
      <alignment horizontal="center" vertical="center"/>
    </xf>
    <xf numFmtId="0" fontId="4" fillId="8" borderId="10" xfId="0" applyNumberFormat="1" applyFont="1" applyFill="1" applyBorder="1" applyAlignment="1" applyProtection="1">
      <alignment horizontal="left" vertical="center"/>
    </xf>
    <xf numFmtId="0" fontId="4" fillId="8" borderId="0" xfId="0" applyNumberFormat="1" applyFont="1" applyFill="1" applyBorder="1" applyAlignment="1" applyProtection="1">
      <alignment horizontal="left" vertical="center" wrapText="1"/>
      <protection locked="0"/>
    </xf>
    <xf numFmtId="9" fontId="9" fillId="8" borderId="0" xfId="1" applyFont="1" applyFill="1" applyBorder="1" applyAlignment="1" applyProtection="1">
      <alignment horizontal="center" wrapText="1"/>
      <protection locked="0"/>
    </xf>
    <xf numFmtId="0" fontId="10" fillId="0" borderId="0" xfId="0" applyNumberFormat="1" applyFont="1" applyBorder="1" applyProtection="1">
      <alignment vertical="top"/>
      <protection locked="0"/>
    </xf>
    <xf numFmtId="0" fontId="10" fillId="0" borderId="0" xfId="0" applyNumberFormat="1" applyFont="1" applyBorder="1" applyProtection="1">
      <alignment vertical="top"/>
    </xf>
    <xf numFmtId="9" fontId="10" fillId="0" borderId="0" xfId="0" applyNumberFormat="1" applyFont="1" applyBorder="1" applyProtection="1">
      <alignment vertical="top"/>
      <protection locked="0"/>
    </xf>
    <xf numFmtId="0" fontId="5" fillId="2" borderId="11" xfId="0" applyFont="1" applyFill="1" applyBorder="1" applyAlignment="1" applyProtection="1">
      <alignment vertical="center" wrapText="1"/>
      <protection locked="0"/>
    </xf>
    <xf numFmtId="0" fontId="4" fillId="0" borderId="2" xfId="0" applyNumberFormat="1" applyFont="1" applyFill="1" applyBorder="1" applyAlignment="1" applyProtection="1">
      <alignment wrapText="1"/>
      <protection locked="0"/>
    </xf>
    <xf numFmtId="9" fontId="4" fillId="0" borderId="0" xfId="1" applyFont="1" applyFill="1" applyBorder="1" applyAlignment="1" applyProtection="1">
      <protection locked="0"/>
    </xf>
    <xf numFmtId="9" fontId="3" fillId="0" borderId="0" xfId="1" applyFont="1" applyFill="1" applyBorder="1" applyAlignment="1" applyProtection="1">
      <alignment vertical="center"/>
      <protection locked="0"/>
    </xf>
    <xf numFmtId="0" fontId="14" fillId="0" borderId="0" xfId="0" applyFont="1" applyBorder="1" applyAlignment="1" applyProtection="1">
      <protection locked="0"/>
    </xf>
    <xf numFmtId="0" fontId="14" fillId="0" borderId="0" xfId="0" applyFont="1" applyBorder="1" applyAlignment="1" applyProtection="1">
      <alignment wrapText="1"/>
      <protection locked="0"/>
    </xf>
    <xf numFmtId="0" fontId="4" fillId="0" borderId="0" xfId="0" applyNumberFormat="1" applyFont="1" applyFill="1" applyBorder="1" applyAlignment="1" applyProtection="1">
      <alignment wrapText="1"/>
      <protection locked="0"/>
    </xf>
    <xf numFmtId="0" fontId="4" fillId="0" borderId="2" xfId="0" applyNumberFormat="1" applyFont="1" applyFill="1" applyBorder="1" applyAlignment="1" applyProtection="1">
      <alignment horizontal="left" wrapText="1"/>
      <protection locked="0"/>
    </xf>
    <xf numFmtId="9" fontId="15" fillId="0" borderId="2" xfId="1" applyFont="1" applyFill="1" applyBorder="1" applyAlignment="1" applyProtection="1">
      <alignment horizontal="left" vertical="center" wrapText="1"/>
      <protection locked="0"/>
    </xf>
    <xf numFmtId="0" fontId="5" fillId="3" borderId="12" xfId="0" applyFont="1" applyFill="1" applyBorder="1" applyAlignment="1" applyProtection="1">
      <alignment vertical="center" wrapText="1"/>
      <protection locked="0"/>
    </xf>
    <xf numFmtId="0" fontId="13" fillId="6" borderId="0" xfId="0" applyFont="1" applyFill="1" applyBorder="1" applyAlignment="1" applyProtection="1">
      <alignment horizontal="center" vertical="center"/>
      <protection locked="0"/>
    </xf>
    <xf numFmtId="0" fontId="5" fillId="6" borderId="0" xfId="0" applyFont="1" applyFill="1" applyBorder="1" applyAlignment="1" applyProtection="1">
      <alignment vertical="center" wrapText="1"/>
      <protection locked="0"/>
    </xf>
    <xf numFmtId="0" fontId="5" fillId="3" borderId="11" xfId="0" applyFont="1" applyFill="1" applyBorder="1" applyAlignment="1" applyProtection="1">
      <alignment vertical="center" wrapText="1"/>
      <protection locked="0"/>
    </xf>
    <xf numFmtId="0" fontId="5" fillId="3" borderId="12" xfId="0" applyFont="1" applyFill="1" applyBorder="1" applyAlignment="1">
      <alignment vertical="center" wrapText="1"/>
    </xf>
    <xf numFmtId="0" fontId="4" fillId="0" borderId="12" xfId="0" applyNumberFormat="1" applyFont="1" applyFill="1" applyBorder="1" applyAlignment="1" applyProtection="1">
      <alignment horizontal="left" wrapText="1"/>
      <protection locked="0"/>
    </xf>
    <xf numFmtId="0" fontId="5" fillId="3" borderId="16" xfId="0" applyFont="1" applyFill="1" applyBorder="1" applyAlignment="1" applyProtection="1">
      <alignment vertical="center" wrapText="1"/>
      <protection locked="0"/>
    </xf>
    <xf numFmtId="0" fontId="4" fillId="0" borderId="2" xfId="0" applyNumberFormat="1" applyFont="1" applyBorder="1" applyAlignment="1" applyProtection="1">
      <alignment horizontal="left"/>
      <protection locked="0"/>
    </xf>
    <xf numFmtId="0" fontId="5" fillId="3" borderId="17" xfId="0" applyFont="1" applyFill="1" applyBorder="1" applyAlignment="1" applyProtection="1">
      <alignment vertical="center" wrapText="1"/>
      <protection locked="0"/>
    </xf>
    <xf numFmtId="0" fontId="4" fillId="0" borderId="5" xfId="0" applyNumberFormat="1" applyFont="1" applyBorder="1" applyProtection="1">
      <alignment vertical="top"/>
    </xf>
    <xf numFmtId="0" fontId="0" fillId="0" borderId="12" xfId="0" applyBorder="1" applyAlignment="1">
      <alignment vertical="top" wrapText="1"/>
    </xf>
    <xf numFmtId="0" fontId="6" fillId="7" borderId="5" xfId="0" applyFont="1" applyFill="1" applyBorder="1">
      <alignment vertical="top"/>
    </xf>
    <xf numFmtId="0" fontId="16" fillId="2" borderId="12" xfId="0" applyFont="1" applyFill="1" applyBorder="1" applyAlignment="1" applyProtection="1">
      <alignment vertical="center" wrapText="1"/>
      <protection locked="0"/>
    </xf>
    <xf numFmtId="9" fontId="4" fillId="4" borderId="14" xfId="1" applyFont="1" applyFill="1" applyBorder="1" applyAlignment="1" applyProtection="1">
      <alignment horizontal="center" vertical="center"/>
    </xf>
    <xf numFmtId="9" fontId="4" fillId="4" borderId="13" xfId="1" applyFont="1" applyFill="1" applyBorder="1" applyAlignment="1" applyProtection="1">
      <alignment horizontal="center" vertical="center"/>
    </xf>
    <xf numFmtId="9" fontId="4" fillId="4" borderId="15" xfId="1" applyFont="1" applyFill="1" applyBorder="1" applyAlignment="1" applyProtection="1">
      <alignment horizontal="center" vertical="center"/>
    </xf>
    <xf numFmtId="0" fontId="13" fillId="3" borderId="14" xfId="0" applyFont="1" applyFill="1" applyBorder="1" applyAlignment="1" applyProtection="1">
      <alignment horizontal="center" vertical="center" wrapText="1"/>
      <protection locked="0"/>
    </xf>
    <xf numFmtId="0" fontId="13" fillId="3" borderId="13" xfId="0" applyFont="1" applyFill="1" applyBorder="1" applyAlignment="1" applyProtection="1">
      <alignment horizontal="center" vertical="center" wrapText="1"/>
      <protection locked="0"/>
    </xf>
    <xf numFmtId="0" fontId="13" fillId="3" borderId="15" xfId="0" applyFont="1" applyFill="1" applyBorder="1" applyAlignment="1" applyProtection="1">
      <alignment horizontal="center" vertical="center" wrapText="1"/>
      <protection locked="0"/>
    </xf>
    <xf numFmtId="9" fontId="4" fillId="0" borderId="14" xfId="1" applyFont="1" applyBorder="1" applyAlignment="1" applyProtection="1">
      <alignment horizontal="center" vertical="center"/>
    </xf>
    <xf numFmtId="9" fontId="4" fillId="0" borderId="13" xfId="1" applyFont="1" applyBorder="1" applyAlignment="1" applyProtection="1">
      <alignment horizontal="center" vertical="center"/>
    </xf>
    <xf numFmtId="9" fontId="4" fillId="0" borderId="15" xfId="1" applyFont="1" applyBorder="1" applyAlignment="1" applyProtection="1">
      <alignment horizontal="center" vertical="center"/>
    </xf>
    <xf numFmtId="0" fontId="13" fillId="5" borderId="0" xfId="0" applyFont="1" applyFill="1" applyBorder="1" applyAlignment="1" applyProtection="1">
      <alignment horizontal="left" vertical="top" wrapText="1"/>
      <protection locked="0"/>
    </xf>
    <xf numFmtId="0" fontId="13" fillId="2" borderId="14" xfId="0" applyFont="1" applyFill="1" applyBorder="1" applyAlignment="1" applyProtection="1">
      <alignment horizontal="center" vertical="center" wrapText="1"/>
      <protection locked="0"/>
    </xf>
    <xf numFmtId="0" fontId="13" fillId="2" borderId="13"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9" fontId="12" fillId="3" borderId="12" xfId="1" applyFont="1" applyFill="1" applyBorder="1" applyAlignment="1" applyProtection="1">
      <alignment horizontal="center" vertical="center" wrapText="1"/>
      <protection locked="0"/>
    </xf>
    <xf numFmtId="9" fontId="4" fillId="3" borderId="0" xfId="1" applyFont="1" applyFill="1" applyBorder="1" applyAlignment="1" applyProtection="1">
      <alignment horizontal="center" vertical="center" wrapText="1"/>
      <protection locked="0"/>
    </xf>
    <xf numFmtId="9" fontId="4" fillId="3" borderId="9" xfId="1" applyFont="1" applyFill="1" applyBorder="1" applyAlignment="1" applyProtection="1">
      <alignment horizontal="center" vertical="center" wrapText="1"/>
      <protection locked="0"/>
    </xf>
    <xf numFmtId="0" fontId="5" fillId="3" borderId="8" xfId="0" applyFont="1" applyFill="1" applyBorder="1" applyAlignment="1" applyProtection="1">
      <alignment vertical="center" wrapText="1"/>
      <protection locked="0"/>
    </xf>
    <xf numFmtId="0" fontId="5" fillId="3" borderId="10" xfId="0" applyFont="1" applyFill="1" applyBorder="1" applyAlignment="1" applyProtection="1">
      <alignment vertical="center" wrapText="1"/>
      <protection locked="0"/>
    </xf>
    <xf numFmtId="0" fontId="11" fillId="2" borderId="3"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5" fillId="2" borderId="8" xfId="0" applyFont="1" applyFill="1" applyBorder="1" applyAlignment="1" applyProtection="1">
      <alignment vertical="center" wrapText="1"/>
      <protection locked="0"/>
    </xf>
    <xf numFmtId="0" fontId="5" fillId="2" borderId="10" xfId="0" applyFont="1" applyFill="1" applyBorder="1" applyAlignment="1" applyProtection="1">
      <alignment vertical="center" wrapText="1"/>
      <protection locked="0"/>
    </xf>
    <xf numFmtId="0" fontId="11" fillId="2" borderId="3"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9" fontId="4" fillId="4" borderId="14" xfId="1" applyFont="1" applyFill="1" applyBorder="1" applyAlignment="1" applyProtection="1">
      <alignment horizontal="center" vertical="center"/>
      <protection locked="0"/>
    </xf>
    <xf numFmtId="9" fontId="4" fillId="4" borderId="13" xfId="1" applyFont="1" applyFill="1" applyBorder="1" applyAlignment="1" applyProtection="1">
      <alignment horizontal="center" vertical="center"/>
      <protection locked="0"/>
    </xf>
    <xf numFmtId="9" fontId="4" fillId="4" borderId="15" xfId="1" applyFont="1" applyFill="1" applyBorder="1" applyAlignment="1" applyProtection="1">
      <alignment horizontal="center" vertical="center"/>
      <protection locked="0"/>
    </xf>
    <xf numFmtId="9" fontId="4" fillId="3" borderId="14" xfId="1" applyFont="1" applyFill="1" applyBorder="1" applyAlignment="1" applyProtection="1">
      <alignment horizontal="center" vertical="center" wrapText="1"/>
      <protection locked="0"/>
    </xf>
    <xf numFmtId="9" fontId="4" fillId="3" borderId="13" xfId="1" applyFont="1" applyFill="1" applyBorder="1" applyAlignment="1" applyProtection="1">
      <alignment horizontal="center" vertical="center" wrapText="1"/>
      <protection locked="0"/>
    </xf>
    <xf numFmtId="9" fontId="4" fillId="3" borderId="15" xfId="1" applyFont="1" applyFill="1" applyBorder="1" applyAlignment="1" applyProtection="1">
      <alignment horizontal="center" vertical="center" wrapText="1"/>
      <protection locked="0"/>
    </xf>
    <xf numFmtId="9" fontId="4" fillId="0" borderId="14" xfId="1" applyFont="1" applyFill="1" applyBorder="1" applyAlignment="1" applyProtection="1">
      <alignment horizontal="center" vertical="center"/>
    </xf>
    <xf numFmtId="9" fontId="4" fillId="0" borderId="13" xfId="1" applyFont="1" applyFill="1" applyBorder="1" applyAlignment="1" applyProtection="1">
      <alignment horizontal="center" vertical="center"/>
    </xf>
    <xf numFmtId="9" fontId="4" fillId="0" borderId="15" xfId="1" applyFont="1" applyFill="1" applyBorder="1" applyAlignment="1" applyProtection="1">
      <alignment horizontal="center" vertical="center"/>
    </xf>
    <xf numFmtId="9" fontId="4" fillId="0" borderId="14" xfId="0" applyNumberFormat="1" applyFont="1" applyFill="1" applyBorder="1" applyAlignment="1">
      <alignment horizontal="center" vertical="center"/>
    </xf>
    <xf numFmtId="9" fontId="4" fillId="0" borderId="13" xfId="0" applyNumberFormat="1" applyFont="1" applyFill="1" applyBorder="1" applyAlignment="1">
      <alignment horizontal="center" vertical="center"/>
    </xf>
    <xf numFmtId="0" fontId="4" fillId="0" borderId="13" xfId="0" applyFont="1" applyFill="1" applyBorder="1" applyAlignment="1">
      <alignment horizontal="center" vertical="center"/>
    </xf>
    <xf numFmtId="9" fontId="3" fillId="4" borderId="14" xfId="1" applyFont="1" applyFill="1" applyBorder="1" applyAlignment="1" applyProtection="1">
      <alignment horizontal="center" vertical="center"/>
    </xf>
    <xf numFmtId="9" fontId="3" fillId="4" borderId="13" xfId="1" applyFont="1" applyFill="1" applyBorder="1" applyAlignment="1" applyProtection="1">
      <alignment horizontal="center" vertical="center"/>
    </xf>
    <xf numFmtId="9" fontId="3" fillId="4" borderId="15" xfId="1" applyFont="1" applyFill="1" applyBorder="1" applyAlignment="1" applyProtection="1">
      <alignment horizontal="center" vertical="center"/>
    </xf>
    <xf numFmtId="9" fontId="9" fillId="0" borderId="0" xfId="1" applyFont="1" applyBorder="1" applyAlignment="1" applyProtection="1">
      <alignment horizontal="center" wrapText="1"/>
      <protection locked="0"/>
    </xf>
    <xf numFmtId="0" fontId="11" fillId="2" borderId="25" xfId="0" applyFont="1" applyFill="1" applyBorder="1" applyAlignment="1" applyProtection="1">
      <alignment horizontal="center" vertical="center" wrapText="1"/>
      <protection locked="0"/>
    </xf>
    <xf numFmtId="0" fontId="11" fillId="2" borderId="26" xfId="0" applyFont="1" applyFill="1" applyBorder="1" applyAlignment="1" applyProtection="1">
      <alignment horizontal="center" vertical="center" wrapText="1"/>
      <protection locked="0"/>
    </xf>
    <xf numFmtId="9" fontId="12" fillId="3" borderId="27" xfId="1" applyFont="1" applyFill="1" applyBorder="1" applyAlignment="1" applyProtection="1">
      <alignment horizontal="center" vertical="center" wrapText="1"/>
      <protection locked="0"/>
    </xf>
    <xf numFmtId="0" fontId="17" fillId="2" borderId="12" xfId="0" applyFont="1" applyFill="1" applyBorder="1" applyAlignment="1" applyProtection="1">
      <alignment vertical="top" wrapText="1"/>
      <protection locked="0"/>
    </xf>
    <xf numFmtId="0" fontId="17" fillId="2" borderId="12" xfId="0" applyFont="1" applyFill="1" applyBorder="1" applyAlignment="1" applyProtection="1">
      <alignment vertical="center" wrapText="1"/>
      <protection locked="0"/>
    </xf>
    <xf numFmtId="0" fontId="17" fillId="2" borderId="11" xfId="0" applyFont="1" applyFill="1" applyBorder="1" applyAlignment="1" applyProtection="1">
      <alignment vertical="top" wrapText="1"/>
      <protection locked="0"/>
    </xf>
  </cellXfs>
  <cellStyles count="3">
    <cellStyle name="Heading 1" xfId="2" builtinId="16"/>
    <cellStyle name="Normal" xfId="0" builtinId="0"/>
    <cellStyle name="Percent" xfId="1" builtinId="5"/>
  </cellStyles>
  <dxfs count="14">
    <dxf>
      <font>
        <b/>
        <i val="0"/>
        <strike val="0"/>
        <condense val="0"/>
        <extend val="0"/>
        <outline val="0"/>
        <shadow val="0"/>
        <u val="none"/>
        <vertAlign val="baseline"/>
        <sz val="11"/>
        <color auto="1"/>
        <name val="Lucida Grande"/>
        <scheme val="none"/>
      </font>
      <numFmt numFmtId="0" formatCode="General"/>
      <alignment horizontal="center" vertical="center" textRotation="0" wrapText="0" indent="0" justifyLastLine="0" shrinkToFit="0" readingOrder="0"/>
      <protection locked="1" hidden="0"/>
    </dxf>
    <dxf>
      <border>
        <bottom style="thin">
          <color indexed="64"/>
        </bottom>
      </border>
    </dxf>
    <dxf>
      <border outline="0">
        <top style="thin">
          <color rgb="FF000000"/>
        </top>
        <bottom style="medium">
          <color rgb="FF000000"/>
        </bottom>
      </border>
    </dxf>
    <dxf>
      <font>
        <b/>
        <i val="0"/>
        <strike val="0"/>
        <condense val="0"/>
        <extend val="0"/>
        <outline val="0"/>
        <shadow val="0"/>
        <u val="none"/>
        <vertAlign val="baseline"/>
        <sz val="11"/>
        <color auto="1"/>
        <name val="Lucida Grande"/>
        <scheme val="none"/>
      </font>
      <numFmt numFmtId="0" formatCode="General"/>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auto="1"/>
        <name val="Lucida Grande"/>
        <scheme val="none"/>
      </font>
      <numFmt numFmtId="0" formatCode="General"/>
      <alignment horizontal="general" vertical="top" textRotation="0" wrapText="0" indent="0" justifyLastLine="0" shrinkToFit="0" readingOrder="0"/>
      <border diagonalUp="0" diagonalDown="0" outline="0">
        <left/>
        <right/>
        <top/>
        <bottom/>
      </border>
      <protection locked="1" hidden="0"/>
    </dxf>
    <dxf>
      <font>
        <color theme="9"/>
      </font>
      <fill>
        <patternFill>
          <bgColor theme="9"/>
        </patternFill>
      </fill>
    </dxf>
    <dxf>
      <font>
        <color theme="9"/>
      </font>
      <fill>
        <patternFill>
          <bgColor theme="9"/>
        </patternFill>
      </fill>
    </dxf>
    <dxf>
      <font>
        <color theme="9"/>
      </font>
      <fill>
        <patternFill>
          <bgColor theme="9"/>
        </patternFill>
      </fill>
    </dxf>
    <dxf>
      <font>
        <color theme="9"/>
      </font>
      <fill>
        <patternFill>
          <bgColor theme="9"/>
        </patternFill>
      </fill>
    </dxf>
    <dxf>
      <font>
        <color theme="9"/>
      </font>
      <fill>
        <patternFill>
          <bgColor theme="9"/>
        </patternFill>
      </fill>
    </dxf>
    <dxf>
      <font>
        <color theme="9"/>
      </font>
      <fill>
        <patternFill>
          <bgColor theme="9"/>
        </patternFill>
      </fill>
    </dxf>
    <dxf>
      <font>
        <color theme="9"/>
      </font>
      <fill>
        <patternFill>
          <bgColor theme="9"/>
        </patternFill>
      </fill>
    </dxf>
    <dxf>
      <font>
        <color theme="9"/>
      </font>
      <fill>
        <patternFill>
          <bgColor theme="9"/>
        </patternFill>
      </fill>
    </dxf>
    <dxf>
      <font>
        <color theme="9"/>
      </font>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1B936B-0EDB-45C9-A9B2-A5D1EAC4AE74}" name="Table724" displayName="Table724" ref="B7:B13" totalsRowShown="0" headerRowDxfId="4" dataDxfId="3" headerRowBorderDxfId="1" tableBorderDxfId="2">
  <tableColumns count="1">
    <tableColumn id="1" xr3:uid="{B997AD75-19C0-40BE-919F-04333C687AC6}" name="For each statement below, choose the answer in each Response box from the drop down menu that best matches your organisation, based on your experience. _x000a_"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73FD2-5F78-4A29-9715-83B173B72218}">
  <dimension ref="A1:G89"/>
  <sheetViews>
    <sheetView showGridLines="0" tabSelected="1" topLeftCell="B83" zoomScale="80" zoomScaleNormal="80" workbookViewId="0">
      <selection activeCell="C88" sqref="C88"/>
    </sheetView>
  </sheetViews>
  <sheetFormatPr defaultColWidth="10.125" defaultRowHeight="51" customHeight="1"/>
  <cols>
    <col min="1" max="1" width="10.125" style="8"/>
    <col min="2" max="2" width="34.125" style="8" customWidth="1"/>
    <col min="3" max="3" width="114.25" style="8" customWidth="1"/>
    <col min="4" max="4" width="15" style="8" customWidth="1"/>
    <col min="5" max="5" width="3" style="8" customWidth="1"/>
    <col min="6" max="6" width="12.5" style="17" customWidth="1"/>
    <col min="7" max="7" width="11.5" style="17" customWidth="1"/>
    <col min="8" max="16384" width="10.125" style="8"/>
  </cols>
  <sheetData>
    <row r="1" spans="1:7" ht="18.600000000000001" thickBot="1">
      <c r="C1" s="16" t="s">
        <v>0</v>
      </c>
    </row>
    <row r="2" spans="1:7" ht="13.9">
      <c r="B2" s="12" t="s">
        <v>1</v>
      </c>
      <c r="C2" s="18"/>
    </row>
    <row r="3" spans="1:7" ht="33">
      <c r="B3" s="19" t="s">
        <v>2</v>
      </c>
      <c r="C3" s="20"/>
    </row>
    <row r="4" spans="1:7" ht="27.6">
      <c r="B4" s="19" t="s">
        <v>3</v>
      </c>
      <c r="C4" s="20"/>
    </row>
    <row r="5" spans="1:7" ht="14.45" thickBot="1">
      <c r="B5" s="21" t="s">
        <v>4</v>
      </c>
      <c r="C5" s="22"/>
      <c r="F5" s="96" t="s">
        <v>5</v>
      </c>
      <c r="G5" s="96"/>
    </row>
    <row r="6" spans="1:7" ht="14.45" thickBot="1">
      <c r="B6" s="23"/>
      <c r="C6" s="24"/>
      <c r="F6" s="96"/>
      <c r="G6" s="96"/>
    </row>
    <row r="7" spans="1:7" ht="13.9">
      <c r="B7" s="9" t="s">
        <v>6</v>
      </c>
      <c r="C7" s="51"/>
      <c r="D7" s="14"/>
      <c r="F7" s="96"/>
      <c r="G7" s="96"/>
    </row>
    <row r="8" spans="1:7" ht="13.9">
      <c r="B8" s="10" t="s">
        <v>7</v>
      </c>
      <c r="C8" s="13" t="s">
        <v>8</v>
      </c>
      <c r="D8" s="15"/>
      <c r="F8" s="96"/>
      <c r="G8" s="96"/>
    </row>
    <row r="9" spans="1:7" ht="13.9">
      <c r="B9" s="10" t="s">
        <v>9</v>
      </c>
      <c r="C9" s="13" t="s">
        <v>10</v>
      </c>
      <c r="D9" s="15"/>
      <c r="F9" s="96"/>
      <c r="G9" s="96"/>
    </row>
    <row r="10" spans="1:7" ht="13.9">
      <c r="B10" s="10" t="s">
        <v>11</v>
      </c>
      <c r="C10" s="13" t="s">
        <v>12</v>
      </c>
      <c r="D10" s="15"/>
      <c r="F10" s="96"/>
      <c r="G10" s="96"/>
    </row>
    <row r="11" spans="1:7" ht="13.9">
      <c r="B11" s="11" t="s">
        <v>13</v>
      </c>
      <c r="C11" s="13" t="s">
        <v>14</v>
      </c>
      <c r="D11" s="15"/>
      <c r="F11" s="96"/>
      <c r="G11" s="96"/>
    </row>
    <row r="12" spans="1:7" s="25" customFormat="1" ht="15" thickBot="1">
      <c r="B12" s="26"/>
      <c r="C12" s="27"/>
      <c r="D12" s="28"/>
      <c r="F12" s="29"/>
      <c r="G12" s="29"/>
    </row>
    <row r="13" spans="1:7" s="30" customFormat="1" ht="51" customHeight="1" thickBot="1">
      <c r="B13" s="31"/>
      <c r="F13" s="32"/>
      <c r="G13" s="32"/>
    </row>
    <row r="14" spans="1:7" ht="51" customHeight="1" thickTop="1">
      <c r="B14" s="97" t="s">
        <v>15</v>
      </c>
      <c r="C14" s="98"/>
      <c r="D14" s="99" t="s">
        <v>16</v>
      </c>
      <c r="F14" s="71" t="s">
        <v>17</v>
      </c>
      <c r="G14" s="71" t="s">
        <v>18</v>
      </c>
    </row>
    <row r="15" spans="1:7" ht="51" customHeight="1" thickBot="1">
      <c r="B15" s="77" t="s">
        <v>19</v>
      </c>
      <c r="C15" s="78"/>
      <c r="D15" s="70"/>
      <c r="F15" s="72"/>
      <c r="G15" s="72"/>
    </row>
    <row r="16" spans="1:7" ht="51" customHeight="1">
      <c r="A16" s="8">
        <v>1</v>
      </c>
      <c r="B16" s="66" t="s">
        <v>20</v>
      </c>
      <c r="C16" s="33" t="s">
        <v>21</v>
      </c>
      <c r="D16" s="34"/>
      <c r="F16" s="90">
        <f>IFERROR((((COUNTIF(Strategic_Planning,$B$9))*0.5)+(COUNTIF(Strategic_Planning,$B$10)))/((ROWS(Strategic_Planning))-(COUNTIF(Strategic_Planning,$B$11))),$B$11)</f>
        <v>0</v>
      </c>
      <c r="G16" s="93">
        <f>AVERAGE(F16:F23)</f>
        <v>0</v>
      </c>
    </row>
    <row r="17" spans="1:7" ht="51" customHeight="1">
      <c r="A17" s="8">
        <v>2</v>
      </c>
      <c r="B17" s="66"/>
      <c r="C17" s="33" t="s">
        <v>22</v>
      </c>
      <c r="D17" s="34"/>
      <c r="F17" s="91"/>
      <c r="G17" s="94"/>
    </row>
    <row r="18" spans="1:7" ht="51" customHeight="1" thickBot="1">
      <c r="A18" s="8">
        <v>3</v>
      </c>
      <c r="B18" s="66"/>
      <c r="C18" s="1" t="s">
        <v>23</v>
      </c>
      <c r="D18" s="34"/>
      <c r="F18" s="92"/>
      <c r="G18" s="94"/>
    </row>
    <row r="19" spans="1:7" ht="51" customHeight="1">
      <c r="A19" s="8">
        <v>4</v>
      </c>
      <c r="B19" s="65" t="s">
        <v>24</v>
      </c>
      <c r="C19" s="1" t="s">
        <v>25</v>
      </c>
      <c r="D19" s="34"/>
      <c r="F19" s="87">
        <f>IFERROR((((COUNTIF(Community_engagement___Impact,$B$9))*0.5)+(COUNTIF(Community_engagement___Impact,$B$10)))/((ROWS(Community_engagement___Impact))-(COUNTIF(Community_engagement___Impact,$B$11))),$B$11)</f>
        <v>0</v>
      </c>
      <c r="G19" s="94"/>
    </row>
    <row r="20" spans="1:7" ht="51" customHeight="1" thickBot="1">
      <c r="A20" s="8">
        <v>5</v>
      </c>
      <c r="B20" s="66"/>
      <c r="C20" s="1" t="s">
        <v>26</v>
      </c>
      <c r="D20" s="34"/>
      <c r="F20" s="88"/>
      <c r="G20" s="94"/>
    </row>
    <row r="21" spans="1:7" ht="51" customHeight="1">
      <c r="A21" s="8">
        <v>6</v>
      </c>
      <c r="B21" s="65" t="s">
        <v>27</v>
      </c>
      <c r="C21" s="1" t="s">
        <v>28</v>
      </c>
      <c r="D21" s="34"/>
      <c r="F21" s="87">
        <f>IFERROR((((COUNTIF(Operational_Planning__Management___Monitoring___Evaluation,$B$9))*0.5)+(COUNTIF(Operational_Planning__Management___Monitoring___Evaluation,$B$10)))/((ROWS(Operational_Planning__Management___Monitoring___Evaluation))-(COUNTIF(Operational_Planning__Management___Monitoring___Evaluation,$B$11))),$B$11)</f>
        <v>0</v>
      </c>
      <c r="G21" s="94"/>
    </row>
    <row r="22" spans="1:7" ht="51" customHeight="1">
      <c r="A22" s="8">
        <v>7</v>
      </c>
      <c r="B22" s="66"/>
      <c r="C22" s="1" t="s">
        <v>29</v>
      </c>
      <c r="D22" s="34"/>
      <c r="F22" s="88"/>
      <c r="G22" s="94"/>
    </row>
    <row r="23" spans="1:7" ht="51" customHeight="1" thickBot="1">
      <c r="A23" s="8">
        <v>8</v>
      </c>
      <c r="B23" s="67"/>
      <c r="C23" s="1" t="s">
        <v>30</v>
      </c>
      <c r="D23" s="34"/>
      <c r="F23" s="89"/>
      <c r="G23" s="95"/>
    </row>
    <row r="24" spans="1:7" ht="74.650000000000006" customHeight="1">
      <c r="B24" s="64" t="s">
        <v>31</v>
      </c>
      <c r="C24" s="64"/>
      <c r="D24" s="64"/>
      <c r="F24" s="35"/>
      <c r="G24" s="36"/>
    </row>
    <row r="25" spans="1:7" ht="51" customHeight="1" thickBot="1">
      <c r="B25" s="37"/>
      <c r="C25" s="38"/>
      <c r="D25" s="39"/>
    </row>
    <row r="26" spans="1:7" ht="51" customHeight="1">
      <c r="B26" s="75" t="s">
        <v>32</v>
      </c>
      <c r="C26" s="76"/>
      <c r="D26" s="70" t="s">
        <v>16</v>
      </c>
      <c r="F26" s="71" t="s">
        <v>17</v>
      </c>
      <c r="G26" s="71" t="s">
        <v>18</v>
      </c>
    </row>
    <row r="27" spans="1:7" ht="51" customHeight="1" thickBot="1">
      <c r="B27" s="77" t="s">
        <v>33</v>
      </c>
      <c r="C27" s="78"/>
      <c r="D27" s="70"/>
      <c r="F27" s="72"/>
      <c r="G27" s="72"/>
    </row>
    <row r="28" spans="1:7" ht="51" customHeight="1">
      <c r="A28" s="8">
        <v>9</v>
      </c>
      <c r="B28" s="65" t="s">
        <v>34</v>
      </c>
      <c r="C28" s="33" t="s">
        <v>35</v>
      </c>
      <c r="D28" s="40"/>
      <c r="F28" s="61">
        <f>IFERROR((((COUNTIF(Governing_Documents__Methods,$B$9))*0.5)+(COUNTIF(Governing_Documents__Methods,$B$10)))/((ROWS(Governing_Documents__Methods))-(COUNTIF(Governing_Documents__Methods,$B$11))),$B$11)</f>
        <v>0</v>
      </c>
      <c r="G28" s="55">
        <f>AVERAGE(F28:F39)</f>
        <v>0</v>
      </c>
    </row>
    <row r="29" spans="1:7" ht="51" customHeight="1">
      <c r="A29" s="8">
        <v>10</v>
      </c>
      <c r="B29" s="66"/>
      <c r="C29" s="100" t="s">
        <v>36</v>
      </c>
      <c r="D29" s="40"/>
      <c r="F29" s="62"/>
      <c r="G29" s="56"/>
    </row>
    <row r="30" spans="1:7" ht="51" customHeight="1">
      <c r="A30" s="8">
        <v>11</v>
      </c>
      <c r="B30" s="66"/>
      <c r="C30" s="100" t="s">
        <v>37</v>
      </c>
      <c r="D30" s="40"/>
      <c r="F30" s="62"/>
      <c r="G30" s="56"/>
    </row>
    <row r="31" spans="1:7" ht="51" customHeight="1">
      <c r="A31" s="8">
        <v>12</v>
      </c>
      <c r="B31" s="66"/>
      <c r="C31" s="100" t="s">
        <v>38</v>
      </c>
      <c r="D31" s="40"/>
      <c r="F31" s="62"/>
      <c r="G31" s="56"/>
    </row>
    <row r="32" spans="1:7" ht="51" customHeight="1">
      <c r="A32" s="8">
        <v>13</v>
      </c>
      <c r="B32" s="67"/>
      <c r="C32" s="100" t="s">
        <v>39</v>
      </c>
      <c r="D32" s="40"/>
      <c r="F32" s="63"/>
      <c r="G32" s="56"/>
    </row>
    <row r="33" spans="1:7" ht="51" customHeight="1">
      <c r="A33" s="8">
        <v>14</v>
      </c>
      <c r="B33" s="65" t="s">
        <v>40</v>
      </c>
      <c r="C33" s="1" t="s">
        <v>41</v>
      </c>
      <c r="D33" s="40"/>
      <c r="F33" s="61">
        <f>IFERROR((((COUNTIF(Governing_Body_Composition,$B$9))*0.5)+(COUNTIF(Governing_Body_Composition,$B$10)))/((ROWS(Governing_Body_Composition))-(COUNTIF(Governing_Body_Composition,$B$11))),$B$11)</f>
        <v>0</v>
      </c>
      <c r="G33" s="56"/>
    </row>
    <row r="34" spans="1:7" ht="51" customHeight="1">
      <c r="A34" s="8">
        <v>15</v>
      </c>
      <c r="B34" s="66"/>
      <c r="C34" s="1" t="s">
        <v>42</v>
      </c>
      <c r="D34" s="40"/>
      <c r="F34" s="62"/>
      <c r="G34" s="56"/>
    </row>
    <row r="35" spans="1:7" ht="51" customHeight="1">
      <c r="A35" s="8">
        <v>16</v>
      </c>
      <c r="B35" s="66"/>
      <c r="C35" s="1" t="s">
        <v>43</v>
      </c>
      <c r="D35" s="40"/>
      <c r="F35" s="62"/>
      <c r="G35" s="56"/>
    </row>
    <row r="36" spans="1:7" ht="51" customHeight="1" thickBot="1">
      <c r="A36" s="8">
        <v>17</v>
      </c>
      <c r="B36" s="67"/>
      <c r="C36" s="1" t="s">
        <v>44</v>
      </c>
      <c r="D36" s="40"/>
      <c r="F36" s="63"/>
      <c r="G36" s="56"/>
    </row>
    <row r="37" spans="1:7" ht="51" customHeight="1">
      <c r="A37" s="8">
        <v>18</v>
      </c>
      <c r="B37" s="65" t="s">
        <v>45</v>
      </c>
      <c r="C37" s="1" t="s">
        <v>46</v>
      </c>
      <c r="D37" s="34"/>
      <c r="F37" s="87">
        <f>IFERROR((((COUNTIF(Policies___Risk_Management,$B$9))*0.5)+(COUNTIF(Policies___Risk_Management,$B$10)))/((ROWS(Policies___Risk_Management))-(COUNTIF(Policies___Risk_Management,$B$11))),$B$11)</f>
        <v>0</v>
      </c>
      <c r="G37" s="56"/>
    </row>
    <row r="38" spans="1:7" ht="51" customHeight="1">
      <c r="A38" s="8">
        <v>19</v>
      </c>
      <c r="B38" s="66"/>
      <c r="C38" s="1" t="s">
        <v>47</v>
      </c>
      <c r="D38" s="34"/>
      <c r="F38" s="88"/>
      <c r="G38" s="56"/>
    </row>
    <row r="39" spans="1:7" ht="51" customHeight="1">
      <c r="A39" s="8">
        <v>20</v>
      </c>
      <c r="B39" s="67"/>
      <c r="C39" s="101" t="s">
        <v>48</v>
      </c>
      <c r="D39" s="34"/>
      <c r="F39" s="89"/>
      <c r="G39" s="57"/>
    </row>
    <row r="40" spans="1:7" ht="51" customHeight="1">
      <c r="B40" s="64" t="s">
        <v>49</v>
      </c>
      <c r="C40" s="64"/>
      <c r="D40" s="64"/>
    </row>
    <row r="41" spans="1:7" ht="51" customHeight="1" thickBot="1">
      <c r="B41" s="37"/>
      <c r="C41" s="38"/>
      <c r="D41" s="39"/>
    </row>
    <row r="42" spans="1:7" ht="51" customHeight="1">
      <c r="B42" s="75" t="s">
        <v>50</v>
      </c>
      <c r="C42" s="76"/>
      <c r="D42" s="70" t="s">
        <v>16</v>
      </c>
      <c r="F42" s="71" t="s">
        <v>17</v>
      </c>
      <c r="G42" s="71" t="s">
        <v>18</v>
      </c>
    </row>
    <row r="43" spans="1:7" ht="51" customHeight="1">
      <c r="B43" s="77" t="s">
        <v>51</v>
      </c>
      <c r="C43" s="78"/>
      <c r="D43" s="70"/>
      <c r="F43" s="72"/>
      <c r="G43" s="72"/>
    </row>
    <row r="44" spans="1:7" ht="51" customHeight="1">
      <c r="A44" s="8">
        <v>21</v>
      </c>
      <c r="B44" s="66" t="s">
        <v>50</v>
      </c>
      <c r="C44" s="54" t="s">
        <v>52</v>
      </c>
      <c r="D44" s="40"/>
      <c r="F44" s="62">
        <f>IFERROR((((COUNTIF(Volunteer_Management,$B$9))*0.5)+(COUNTIF(Volunteer_Management,$B$10)))/((ROWS(Volunteer_Management))-(COUNTIF(Volunteer_Management,$B$11))),$B$11)</f>
        <v>0</v>
      </c>
      <c r="G44" s="56">
        <f>AVERAGE(F44)</f>
        <v>0</v>
      </c>
    </row>
    <row r="45" spans="1:7" ht="51" customHeight="1">
      <c r="A45" s="8">
        <v>22</v>
      </c>
      <c r="B45" s="66"/>
      <c r="C45" s="1" t="s">
        <v>53</v>
      </c>
      <c r="D45" s="40"/>
      <c r="F45" s="62"/>
      <c r="G45" s="56"/>
    </row>
    <row r="46" spans="1:7" ht="51" customHeight="1">
      <c r="A46" s="8">
        <v>23</v>
      </c>
      <c r="B46" s="66"/>
      <c r="C46" s="1" t="s">
        <v>54</v>
      </c>
      <c r="D46" s="40"/>
      <c r="F46" s="62"/>
      <c r="G46" s="56"/>
    </row>
    <row r="47" spans="1:7" ht="51" customHeight="1">
      <c r="A47" s="8">
        <v>24</v>
      </c>
      <c r="B47" s="67"/>
      <c r="C47" s="1" t="s">
        <v>55</v>
      </c>
      <c r="D47" s="40"/>
      <c r="F47" s="63"/>
      <c r="G47" s="57"/>
    </row>
    <row r="48" spans="1:7" ht="51" customHeight="1">
      <c r="B48" s="64" t="s">
        <v>56</v>
      </c>
      <c r="C48" s="64"/>
      <c r="D48" s="64"/>
    </row>
    <row r="49" spans="1:7" ht="51" customHeight="1" thickBot="1">
      <c r="B49" s="37"/>
      <c r="C49" s="38"/>
      <c r="D49" s="39"/>
    </row>
    <row r="50" spans="1:7" ht="51" customHeight="1">
      <c r="B50" s="75" t="s">
        <v>57</v>
      </c>
      <c r="C50" s="76"/>
      <c r="D50" s="70" t="s">
        <v>16</v>
      </c>
      <c r="F50" s="71" t="s">
        <v>17</v>
      </c>
      <c r="G50" s="71" t="s">
        <v>18</v>
      </c>
    </row>
    <row r="51" spans="1:7" ht="51" customHeight="1" thickBot="1">
      <c r="B51" s="77" t="s">
        <v>58</v>
      </c>
      <c r="C51" s="78"/>
      <c r="D51" s="70"/>
      <c r="F51" s="72"/>
      <c r="G51" s="72"/>
    </row>
    <row r="52" spans="1:7" ht="51" customHeight="1">
      <c r="A52" s="8">
        <v>25</v>
      </c>
      <c r="B52" s="66" t="s">
        <v>59</v>
      </c>
      <c r="C52" s="1" t="s">
        <v>60</v>
      </c>
      <c r="D52" s="41"/>
      <c r="F52" s="62">
        <f>IFERROR((((COUNTIF(Internal_Communications,$B$9))*0.5)+(COUNTIF(Internal_Communications,$B$10)))/((ROWS(Internal_Communications))-(COUNTIF(Internal_Communications,$B$11))),$B$11)</f>
        <v>0</v>
      </c>
      <c r="G52" s="84">
        <f>AVERAGE(F52:F58)</f>
        <v>0</v>
      </c>
    </row>
    <row r="53" spans="1:7" ht="51" customHeight="1">
      <c r="A53" s="8">
        <v>26</v>
      </c>
      <c r="B53" s="66"/>
      <c r="C53" s="1" t="s">
        <v>61</v>
      </c>
      <c r="D53" s="41"/>
      <c r="F53" s="62"/>
      <c r="G53" s="85"/>
    </row>
    <row r="54" spans="1:7" ht="51" customHeight="1" thickBot="1">
      <c r="A54" s="8">
        <v>27</v>
      </c>
      <c r="B54" s="67"/>
      <c r="C54" s="1" t="s">
        <v>62</v>
      </c>
      <c r="D54" s="40"/>
      <c r="F54" s="63"/>
      <c r="G54" s="85"/>
    </row>
    <row r="55" spans="1:7" ht="51" customHeight="1">
      <c r="A55" s="8">
        <v>28</v>
      </c>
      <c r="B55" s="65" t="s">
        <v>63</v>
      </c>
      <c r="C55" s="1" t="s">
        <v>64</v>
      </c>
      <c r="D55" s="40"/>
      <c r="F55" s="61">
        <f>IFERROR((((COUNTIF(Information_Management,$B$9))*0.5)+(COUNTIF(Information_Management,$B$10)))/((ROWS(Information_Management))-(COUNTIF(Information_Management,$B$11))),$B$11)</f>
        <v>0</v>
      </c>
      <c r="G55" s="85"/>
    </row>
    <row r="56" spans="1:7" ht="51" customHeight="1">
      <c r="A56" s="8">
        <v>29</v>
      </c>
      <c r="B56" s="66"/>
      <c r="C56" s="1" t="s">
        <v>65</v>
      </c>
      <c r="D56" s="41"/>
      <c r="F56" s="62"/>
      <c r="G56" s="85"/>
    </row>
    <row r="57" spans="1:7" ht="51" customHeight="1">
      <c r="A57" s="8">
        <v>30</v>
      </c>
      <c r="B57" s="66"/>
      <c r="C57" s="1" t="s">
        <v>66</v>
      </c>
      <c r="D57" s="40"/>
      <c r="F57" s="62"/>
      <c r="G57" s="85"/>
    </row>
    <row r="58" spans="1:7" ht="51" customHeight="1" thickBot="1">
      <c r="A58" s="8">
        <v>31</v>
      </c>
      <c r="B58" s="67"/>
      <c r="C58" s="1" t="s">
        <v>67</v>
      </c>
      <c r="D58" s="40"/>
      <c r="F58" s="63"/>
      <c r="G58" s="86"/>
    </row>
    <row r="59" spans="1:7" ht="51" customHeight="1">
      <c r="B59" s="64" t="s">
        <v>68</v>
      </c>
      <c r="C59" s="64"/>
      <c r="D59" s="64"/>
    </row>
    <row r="60" spans="1:7" ht="51" customHeight="1" thickBot="1">
      <c r="B60" s="37"/>
      <c r="C60" s="38"/>
      <c r="D60" s="39"/>
    </row>
    <row r="61" spans="1:7" ht="51" customHeight="1">
      <c r="B61" s="79" t="s">
        <v>69</v>
      </c>
      <c r="C61" s="80"/>
      <c r="D61" s="70" t="s">
        <v>16</v>
      </c>
      <c r="F61" s="71" t="s">
        <v>17</v>
      </c>
      <c r="G61" s="71" t="s">
        <v>18</v>
      </c>
    </row>
    <row r="62" spans="1:7" ht="51" customHeight="1" thickBot="1">
      <c r="B62" s="77" t="s">
        <v>70</v>
      </c>
      <c r="C62" s="78"/>
      <c r="D62" s="70"/>
      <c r="F62" s="72"/>
      <c r="G62" s="72"/>
    </row>
    <row r="63" spans="1:7" ht="51" customHeight="1">
      <c r="A63" s="8">
        <v>32</v>
      </c>
      <c r="B63" s="65" t="s">
        <v>71</v>
      </c>
      <c r="C63" s="33" t="s">
        <v>72</v>
      </c>
      <c r="D63" s="40"/>
      <c r="F63" s="61">
        <f>IFERROR((((COUNTIF(Planning___applying_for_funds,$B$9))*0.5)+(COUNTIF(Planning___applying_for_funds,$B$10)))/((ROWS(Planning___applying_for_funds))-(COUNTIF(Planning___applying_for_funds,$B$11))),$B$11)</f>
        <v>0</v>
      </c>
      <c r="G63" s="81">
        <f>AVERAGE(F63:F67)</f>
        <v>0</v>
      </c>
    </row>
    <row r="64" spans="1:7" ht="51" customHeight="1">
      <c r="A64" s="8">
        <v>33</v>
      </c>
      <c r="B64" s="66"/>
      <c r="C64" s="33" t="s">
        <v>73</v>
      </c>
      <c r="D64" s="40"/>
      <c r="F64" s="62"/>
      <c r="G64" s="82"/>
    </row>
    <row r="65" spans="1:7" ht="51" customHeight="1" thickBot="1">
      <c r="A65" s="8">
        <v>34</v>
      </c>
      <c r="B65" s="66"/>
      <c r="C65" s="1" t="s">
        <v>74</v>
      </c>
      <c r="D65" s="40"/>
      <c r="F65" s="62"/>
      <c r="G65" s="82"/>
    </row>
    <row r="66" spans="1:7" ht="51" customHeight="1">
      <c r="A66" s="8">
        <v>35</v>
      </c>
      <c r="B66" s="65" t="s">
        <v>75</v>
      </c>
      <c r="C66" s="1" t="s">
        <v>76</v>
      </c>
      <c r="D66" s="40"/>
      <c r="F66" s="61">
        <f>IFERROR((((COUNTIF(Dealing_with_donors,$B$9))*0.5)+(COUNTIF(Dealing_with_donors,$B$10)))/((ROWS(Dealing_with_donors))-(COUNTIF(Dealing_with_donors,$B$11))),$B$11)</f>
        <v>0</v>
      </c>
      <c r="G66" s="82"/>
    </row>
    <row r="67" spans="1:7" ht="51" customHeight="1" thickBot="1">
      <c r="A67" s="8">
        <v>36</v>
      </c>
      <c r="B67" s="66"/>
      <c r="C67" s="42" t="s">
        <v>77</v>
      </c>
      <c r="D67" s="40"/>
      <c r="F67" s="63"/>
      <c r="G67" s="83"/>
    </row>
    <row r="68" spans="1:7" ht="51" customHeight="1">
      <c r="B68" s="64" t="s">
        <v>78</v>
      </c>
      <c r="C68" s="64"/>
      <c r="D68" s="64"/>
    </row>
    <row r="69" spans="1:7" ht="51" customHeight="1" thickBot="1">
      <c r="B69" s="43"/>
      <c r="C69" s="44"/>
      <c r="D69" s="39"/>
    </row>
    <row r="70" spans="1:7" ht="51" customHeight="1">
      <c r="B70" s="75" t="s">
        <v>79</v>
      </c>
      <c r="C70" s="76"/>
      <c r="D70" s="70" t="s">
        <v>16</v>
      </c>
      <c r="F70" s="71" t="s">
        <v>17</v>
      </c>
      <c r="G70" s="71" t="s">
        <v>18</v>
      </c>
    </row>
    <row r="71" spans="1:7" ht="51" customHeight="1" thickBot="1">
      <c r="B71" s="77" t="s">
        <v>80</v>
      </c>
      <c r="C71" s="78"/>
      <c r="D71" s="70"/>
      <c r="F71" s="72"/>
      <c r="G71" s="72"/>
    </row>
    <row r="72" spans="1:7" ht="51" customHeight="1">
      <c r="A72" s="8">
        <v>37</v>
      </c>
      <c r="B72" s="65" t="s">
        <v>81</v>
      </c>
      <c r="C72" s="102" t="s">
        <v>82</v>
      </c>
      <c r="D72" s="40"/>
      <c r="F72" s="61">
        <f>IFERROR((((COUNTIF(Financial_Planning___Legal_Requirements,$B$9))*0.5)+(COUNTIF(Financial_Planning___Legal_Requirements,$B$10)))/((ROWS(Financial_Planning___Legal_Requirements))-(COUNTIF(Financial_Planning___Legal_Requirements,$B$11))),$B$11)</f>
        <v>0</v>
      </c>
      <c r="G72" s="55">
        <f>AVERAGE(F72:F78)</f>
        <v>0</v>
      </c>
    </row>
    <row r="73" spans="1:7" ht="51" customHeight="1">
      <c r="A73" s="8">
        <v>38</v>
      </c>
      <c r="B73" s="66"/>
      <c r="C73" s="102" t="s">
        <v>83</v>
      </c>
      <c r="D73" s="40"/>
      <c r="F73" s="62"/>
      <c r="G73" s="56"/>
    </row>
    <row r="74" spans="1:7" ht="51" customHeight="1">
      <c r="A74" s="8">
        <v>39</v>
      </c>
      <c r="B74" s="67"/>
      <c r="C74" s="101" t="s">
        <v>84</v>
      </c>
      <c r="D74" s="40"/>
      <c r="F74" s="63"/>
      <c r="G74" s="56"/>
    </row>
    <row r="75" spans="1:7" ht="51" customHeight="1">
      <c r="A75" s="8">
        <v>40</v>
      </c>
      <c r="B75" s="65" t="s">
        <v>85</v>
      </c>
      <c r="C75" s="1" t="s">
        <v>86</v>
      </c>
      <c r="D75" s="41"/>
      <c r="F75" s="61">
        <f>IFERROR((((COUNTIF(Accounting,$B$9))*0.5)+(COUNTIF(Accounting,$B$10)))/((ROWS(Accounting))-(COUNTIF(Accounting,$B$11))),$B$11)</f>
        <v>0</v>
      </c>
      <c r="G75" s="56"/>
    </row>
    <row r="76" spans="1:7" ht="51" customHeight="1">
      <c r="A76" s="8">
        <v>41</v>
      </c>
      <c r="B76" s="66"/>
      <c r="C76" s="1" t="s">
        <v>87</v>
      </c>
      <c r="D76" s="41"/>
      <c r="F76" s="62"/>
      <c r="G76" s="56"/>
    </row>
    <row r="77" spans="1:7" ht="51" customHeight="1">
      <c r="A77" s="8">
        <v>42</v>
      </c>
      <c r="B77" s="66"/>
      <c r="C77" s="1" t="s">
        <v>88</v>
      </c>
      <c r="D77" s="40"/>
      <c r="F77" s="62"/>
      <c r="G77" s="56"/>
    </row>
    <row r="78" spans="1:7" ht="51" customHeight="1" thickBot="1">
      <c r="A78" s="8">
        <v>43</v>
      </c>
      <c r="B78" s="67"/>
      <c r="C78" s="1" t="s">
        <v>89</v>
      </c>
      <c r="D78" s="40"/>
      <c r="F78" s="63"/>
      <c r="G78" s="57"/>
    </row>
    <row r="79" spans="1:7" ht="51" customHeight="1">
      <c r="B79" s="64" t="s">
        <v>90</v>
      </c>
      <c r="C79" s="64"/>
      <c r="D79" s="64"/>
    </row>
    <row r="80" spans="1:7" ht="51" customHeight="1" thickBot="1">
      <c r="B80" s="37"/>
      <c r="C80" s="38"/>
      <c r="D80" s="39"/>
    </row>
    <row r="81" spans="1:7" ht="51" customHeight="1">
      <c r="B81" s="68" t="s">
        <v>91</v>
      </c>
      <c r="C81" s="69"/>
      <c r="D81" s="70" t="s">
        <v>16</v>
      </c>
      <c r="F81" s="71" t="s">
        <v>17</v>
      </c>
      <c r="G81" s="71" t="s">
        <v>18</v>
      </c>
    </row>
    <row r="82" spans="1:7" ht="51" customHeight="1" thickBot="1">
      <c r="B82" s="73" t="s">
        <v>92</v>
      </c>
      <c r="C82" s="74"/>
      <c r="D82" s="70"/>
      <c r="F82" s="72"/>
      <c r="G82" s="72"/>
    </row>
    <row r="83" spans="1:7" ht="51" customHeight="1">
      <c r="A83" s="8">
        <v>44</v>
      </c>
      <c r="B83" s="58" t="s">
        <v>93</v>
      </c>
      <c r="C83" s="45" t="s">
        <v>94</v>
      </c>
      <c r="D83" s="40"/>
      <c r="F83" s="61">
        <f>IFERROR((((COUNTIF(External_Communications,$B$9))*0.5)+(COUNTIF(External_Communications,$B$10)))/((ROWS(External_Communications))-(COUNTIF(External_Communications,$B$11))),$B$11)</f>
        <v>0</v>
      </c>
      <c r="G83" s="55">
        <f>AVERAGE(F83:F88)</f>
        <v>0</v>
      </c>
    </row>
    <row r="84" spans="1:7" ht="51" customHeight="1" thickBot="1">
      <c r="A84" s="8">
        <v>45</v>
      </c>
      <c r="B84" s="60"/>
      <c r="C84" s="46" t="s">
        <v>95</v>
      </c>
      <c r="D84" s="47"/>
      <c r="F84" s="63"/>
      <c r="G84" s="56"/>
    </row>
    <row r="85" spans="1:7" ht="51" customHeight="1">
      <c r="A85" s="8">
        <v>46</v>
      </c>
      <c r="B85" s="58" t="s">
        <v>96</v>
      </c>
      <c r="C85" s="48" t="s">
        <v>97</v>
      </c>
      <c r="D85" s="49"/>
      <c r="F85" s="61">
        <f>IFERROR((((COUNTIF(Relationships_with_other_organisations,$B$9))*0.5)+(COUNTIF(Relationships_with_other_organisations,$B$10)))/((ROWS(Relationships_with_other_organisations))-(COUNTIF(Relationships_with_other_organisations,$B$11))),$B$11)</f>
        <v>0</v>
      </c>
      <c r="G85" s="56"/>
    </row>
    <row r="86" spans="1:7" ht="51" customHeight="1">
      <c r="A86" s="8">
        <v>47</v>
      </c>
      <c r="B86" s="59"/>
      <c r="C86" s="50" t="s">
        <v>98</v>
      </c>
      <c r="D86" s="49"/>
      <c r="F86" s="62"/>
      <c r="G86" s="56"/>
    </row>
    <row r="87" spans="1:7" ht="51" customHeight="1">
      <c r="A87" s="8">
        <v>48</v>
      </c>
      <c r="B87" s="59"/>
      <c r="C87" s="50" t="s">
        <v>99</v>
      </c>
      <c r="D87" s="49"/>
      <c r="F87" s="62"/>
      <c r="G87" s="56"/>
    </row>
    <row r="88" spans="1:7" ht="51" customHeight="1" thickBot="1">
      <c r="A88" s="8">
        <v>49</v>
      </c>
      <c r="B88" s="60"/>
      <c r="C88" s="50" t="s">
        <v>100</v>
      </c>
      <c r="D88" s="49"/>
      <c r="F88" s="63"/>
      <c r="G88" s="57"/>
    </row>
    <row r="89" spans="1:7" ht="51" customHeight="1">
      <c r="B89" s="64" t="s">
        <v>101</v>
      </c>
      <c r="C89" s="64"/>
      <c r="D89" s="64"/>
    </row>
  </sheetData>
  <sheetProtection sheet="1" objects="1" scenarios="1" formatColumns="0" formatRows="0" insertColumns="0" insertRows="0"/>
  <mergeCells count="80">
    <mergeCell ref="F5:G11"/>
    <mergeCell ref="B14:C14"/>
    <mergeCell ref="D14:D15"/>
    <mergeCell ref="F14:F15"/>
    <mergeCell ref="G14:G15"/>
    <mergeCell ref="B15:C15"/>
    <mergeCell ref="B16:B18"/>
    <mergeCell ref="F16:F18"/>
    <mergeCell ref="G16:G23"/>
    <mergeCell ref="B19:B20"/>
    <mergeCell ref="F19:F20"/>
    <mergeCell ref="B21:B23"/>
    <mergeCell ref="F21:F23"/>
    <mergeCell ref="B24:D24"/>
    <mergeCell ref="B26:C26"/>
    <mergeCell ref="D26:D27"/>
    <mergeCell ref="F26:F27"/>
    <mergeCell ref="G26:G27"/>
    <mergeCell ref="B27:C27"/>
    <mergeCell ref="G28:G39"/>
    <mergeCell ref="B33:B36"/>
    <mergeCell ref="F33:F36"/>
    <mergeCell ref="B37:B39"/>
    <mergeCell ref="F37:F39"/>
    <mergeCell ref="B28:B32"/>
    <mergeCell ref="F28:F32"/>
    <mergeCell ref="B40:D40"/>
    <mergeCell ref="B42:C42"/>
    <mergeCell ref="D42:D43"/>
    <mergeCell ref="F42:F43"/>
    <mergeCell ref="G42:G43"/>
    <mergeCell ref="B43:C43"/>
    <mergeCell ref="B59:D59"/>
    <mergeCell ref="B44:B47"/>
    <mergeCell ref="F44:F47"/>
    <mergeCell ref="G44:G47"/>
    <mergeCell ref="B48:D48"/>
    <mergeCell ref="B50:C50"/>
    <mergeCell ref="D50:D51"/>
    <mergeCell ref="F50:F51"/>
    <mergeCell ref="G50:G51"/>
    <mergeCell ref="B51:C51"/>
    <mergeCell ref="B52:B54"/>
    <mergeCell ref="F52:F54"/>
    <mergeCell ref="B55:B58"/>
    <mergeCell ref="F55:F58"/>
    <mergeCell ref="G52:G58"/>
    <mergeCell ref="B63:B65"/>
    <mergeCell ref="F63:F65"/>
    <mergeCell ref="G63:G67"/>
    <mergeCell ref="B66:B67"/>
    <mergeCell ref="F66:F67"/>
    <mergeCell ref="B61:C61"/>
    <mergeCell ref="D61:D62"/>
    <mergeCell ref="F61:F62"/>
    <mergeCell ref="G61:G62"/>
    <mergeCell ref="B62:C62"/>
    <mergeCell ref="B68:D68"/>
    <mergeCell ref="B70:C70"/>
    <mergeCell ref="D70:D71"/>
    <mergeCell ref="F70:F71"/>
    <mergeCell ref="G70:G71"/>
    <mergeCell ref="B71:C71"/>
    <mergeCell ref="G72:G78"/>
    <mergeCell ref="B75:B78"/>
    <mergeCell ref="F75:F78"/>
    <mergeCell ref="B79:D79"/>
    <mergeCell ref="B81:C81"/>
    <mergeCell ref="D81:D82"/>
    <mergeCell ref="F81:F82"/>
    <mergeCell ref="G81:G82"/>
    <mergeCell ref="B82:C82"/>
    <mergeCell ref="F72:F74"/>
    <mergeCell ref="B72:B74"/>
    <mergeCell ref="G83:G88"/>
    <mergeCell ref="B85:B88"/>
    <mergeCell ref="F85:F88"/>
    <mergeCell ref="B89:D89"/>
    <mergeCell ref="F83:F84"/>
    <mergeCell ref="B83:B84"/>
  </mergeCells>
  <conditionalFormatting sqref="D57:D58 D41 D49 D60 D69 D55 D44:D47 D72:D74 D28:D36 D77:D78 D83:D84 D63:D67 D80 D16:D23 D25">
    <cfRule type="cellIs" dxfId="13" priority="15" stopIfTrue="1" operator="equal">
      <formula>1</formula>
    </cfRule>
  </conditionalFormatting>
  <conditionalFormatting sqref="D26">
    <cfRule type="cellIs" dxfId="12" priority="14" stopIfTrue="1" operator="equal">
      <formula>1</formula>
    </cfRule>
  </conditionalFormatting>
  <conditionalFormatting sqref="D14">
    <cfRule type="colorScale" priority="16">
      <colorScale>
        <cfvo type="min"/>
        <cfvo type="percentile" val="50"/>
        <cfvo type="max"/>
        <color theme="2" tint="-9.9978637043366805E-2"/>
        <color theme="6"/>
        <color rgb="FF008000"/>
      </colorScale>
    </cfRule>
  </conditionalFormatting>
  <conditionalFormatting sqref="D56">
    <cfRule type="colorScale" priority="17">
      <colorScale>
        <cfvo type="min"/>
        <cfvo type="percentile" val="50"/>
        <cfvo type="max"/>
        <color theme="2" tint="-9.9978637043366805E-2"/>
        <color theme="6"/>
        <color rgb="FF008000"/>
      </colorScale>
    </cfRule>
  </conditionalFormatting>
  <conditionalFormatting sqref="D75:D76">
    <cfRule type="colorScale" priority="18">
      <colorScale>
        <cfvo type="min"/>
        <cfvo type="percentile" val="50"/>
        <cfvo type="max"/>
        <color theme="2" tint="-9.9978637043366805E-2"/>
        <color theme="6"/>
        <color rgb="FF008000"/>
      </colorScale>
    </cfRule>
  </conditionalFormatting>
  <conditionalFormatting sqref="D26">
    <cfRule type="colorScale" priority="19">
      <colorScale>
        <cfvo type="min"/>
        <cfvo type="percentile" val="50"/>
        <cfvo type="max"/>
        <color theme="2" tint="-9.9978637043366805E-2"/>
        <color theme="6"/>
        <color rgb="FF008000"/>
      </colorScale>
    </cfRule>
  </conditionalFormatting>
  <conditionalFormatting sqref="D42">
    <cfRule type="cellIs" dxfId="11" priority="12" stopIfTrue="1" operator="equal">
      <formula>1</formula>
    </cfRule>
  </conditionalFormatting>
  <conditionalFormatting sqref="D42">
    <cfRule type="colorScale" priority="13">
      <colorScale>
        <cfvo type="min"/>
        <cfvo type="percentile" val="50"/>
        <cfvo type="max"/>
        <color theme="2" tint="-9.9978637043366805E-2"/>
        <color theme="6"/>
        <color rgb="FF008000"/>
      </colorScale>
    </cfRule>
  </conditionalFormatting>
  <conditionalFormatting sqref="D50">
    <cfRule type="cellIs" dxfId="10" priority="10" stopIfTrue="1" operator="equal">
      <formula>1</formula>
    </cfRule>
  </conditionalFormatting>
  <conditionalFormatting sqref="D50">
    <cfRule type="colorScale" priority="11">
      <colorScale>
        <cfvo type="min"/>
        <cfvo type="percentile" val="50"/>
        <cfvo type="max"/>
        <color theme="2" tint="-9.9978637043366805E-2"/>
        <color theme="6"/>
        <color rgb="FF008000"/>
      </colorScale>
    </cfRule>
  </conditionalFormatting>
  <conditionalFormatting sqref="D61">
    <cfRule type="cellIs" dxfId="9" priority="8" stopIfTrue="1" operator="equal">
      <formula>1</formula>
    </cfRule>
  </conditionalFormatting>
  <conditionalFormatting sqref="D61">
    <cfRule type="colorScale" priority="9">
      <colorScale>
        <cfvo type="min"/>
        <cfvo type="percentile" val="50"/>
        <cfvo type="max"/>
        <color theme="2" tint="-9.9978637043366805E-2"/>
        <color theme="6"/>
        <color rgb="FF008000"/>
      </colorScale>
    </cfRule>
  </conditionalFormatting>
  <conditionalFormatting sqref="D70">
    <cfRule type="cellIs" dxfId="8" priority="6" stopIfTrue="1" operator="equal">
      <formula>1</formula>
    </cfRule>
  </conditionalFormatting>
  <conditionalFormatting sqref="D70">
    <cfRule type="colorScale" priority="7">
      <colorScale>
        <cfvo type="min"/>
        <cfvo type="percentile" val="50"/>
        <cfvo type="max"/>
        <color theme="2" tint="-9.9978637043366805E-2"/>
        <color theme="6"/>
        <color rgb="FF008000"/>
      </colorScale>
    </cfRule>
  </conditionalFormatting>
  <conditionalFormatting sqref="D81">
    <cfRule type="cellIs" dxfId="7" priority="4" stopIfTrue="1" operator="equal">
      <formula>1</formula>
    </cfRule>
  </conditionalFormatting>
  <conditionalFormatting sqref="D81">
    <cfRule type="colorScale" priority="5">
      <colorScale>
        <cfvo type="min"/>
        <cfvo type="percentile" val="50"/>
        <cfvo type="max"/>
        <color theme="2" tint="-9.9978637043366805E-2"/>
        <color theme="6"/>
        <color rgb="FF008000"/>
      </colorScale>
    </cfRule>
  </conditionalFormatting>
  <conditionalFormatting sqref="D37:D39">
    <cfRule type="cellIs" dxfId="6" priority="1" stopIfTrue="1" operator="equal">
      <formula>1</formula>
    </cfRule>
  </conditionalFormatting>
  <conditionalFormatting sqref="D54">
    <cfRule type="cellIs" dxfId="5" priority="2" stopIfTrue="1" operator="equal">
      <formula>1</formula>
    </cfRule>
  </conditionalFormatting>
  <conditionalFormatting sqref="D52:D53">
    <cfRule type="colorScale" priority="3">
      <colorScale>
        <cfvo type="min"/>
        <cfvo type="percentile" val="50"/>
        <cfvo type="max"/>
        <color theme="2" tint="-9.9978637043366805E-2"/>
        <color theme="6"/>
        <color rgb="FF008000"/>
      </colorScale>
    </cfRule>
  </conditionalFormatting>
  <dataValidations count="2">
    <dataValidation type="list" allowBlank="1" showInputMessage="1" showErrorMessage="1" sqref="D55:D58 D83:D88 D72:D78 D44:D47 D63:D67" xr:uid="{781C4F5F-5744-456D-BDEE-874DD6BA8A9B}">
      <formula1>$B$8:$B$13</formula1>
    </dataValidation>
    <dataValidation type="list" showInputMessage="1" showErrorMessage="1" sqref="D52:D54 D28:D39 D16:D23" xr:uid="{F0CA01D3-9B3F-40C9-AD48-64215B4F0B61}">
      <formula1>$B$8:$B$13</formula1>
    </dataValidation>
  </dataValidations>
  <pageMargins left="0.70000004768371582" right="0.70000004768371582" top="0.75" bottom="0.75" header="0.30000001192092896" footer="0.30000001192092896"/>
  <pageSetup paperSize="9" orientation="portrait" useFirstPageNumber="1"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12548-6766-4DDD-AE79-62B49C688D7B}">
  <dimension ref="A1:E8"/>
  <sheetViews>
    <sheetView workbookViewId="0">
      <selection activeCell="C2" sqref="C2"/>
    </sheetView>
  </sheetViews>
  <sheetFormatPr defaultColWidth="8.75" defaultRowHeight="13.9"/>
  <cols>
    <col min="1" max="1" width="53.375" style="2" customWidth="1"/>
    <col min="2" max="2" width="8.75" style="2"/>
    <col min="3" max="3" width="162.25" customWidth="1"/>
    <col min="4" max="16384" width="8.75" style="2"/>
  </cols>
  <sheetData>
    <row r="1" spans="1:5">
      <c r="A1" s="3" t="s">
        <v>102</v>
      </c>
      <c r="B1" s="4" t="s">
        <v>103</v>
      </c>
      <c r="C1" s="53" t="s">
        <v>104</v>
      </c>
    </row>
    <row r="2" spans="1:5">
      <c r="A2" s="5" t="str">
        <f>'Small Org Resilience Check'!B14</f>
        <v>Organisational Planning and Management</v>
      </c>
      <c r="B2" s="6">
        <f>'Small Org Resilience Check'!G16</f>
        <v>0</v>
      </c>
      <c r="C2" s="52" t="str" cm="1">
        <f t="array" ref="C2:E2">'Small Org Resilience Check'!B24:D24</f>
        <v xml:space="preserve">Key takeaways from the Organisational Planning and Management theme: </v>
      </c>
      <c r="D2" s="2">
        <v>0</v>
      </c>
      <c r="E2" s="2">
        <v>0</v>
      </c>
    </row>
    <row r="3" spans="1:5" ht="27.6">
      <c r="A3" s="5" t="str">
        <f>'Small Org Resilience Check'!B26</f>
        <v>Governance &amp; Leadership</v>
      </c>
      <c r="B3" s="7">
        <f>'Small Org Resilience Check'!G28</f>
        <v>0</v>
      </c>
      <c r="C3" s="52" t="str">
        <f>'Small Org Resilience Check'!B40</f>
        <v xml:space="preserve">Key takeaways from the Governance theme:
</v>
      </c>
    </row>
    <row r="4" spans="1:5" ht="27.6">
      <c r="A4" s="5" t="str">
        <f>'Small Org Resilience Check'!B42</f>
        <v>Staff and Volunteer Management</v>
      </c>
      <c r="B4" s="7">
        <f>'Small Org Resilience Check'!G44</f>
        <v>0</v>
      </c>
      <c r="C4" s="52" t="str" cm="1">
        <f t="array" ref="C4:E4">'Small Org Resilience Check'!B48:D48</f>
        <v xml:space="preserve">Key takeaways from the Staff and Volunteer Management theme:
</v>
      </c>
      <c r="D4" s="2">
        <v>0</v>
      </c>
      <c r="E4" s="2">
        <v>0</v>
      </c>
    </row>
    <row r="5" spans="1:5" ht="27.6">
      <c r="A5" s="5" t="str">
        <f>'Small Org Resilience Check'!B50</f>
        <v>Information Sharing &amp; Management</v>
      </c>
      <c r="B5" s="7">
        <f>'Small Org Resilience Check'!G52</f>
        <v>0</v>
      </c>
      <c r="C5" s="52" t="str" cm="1">
        <f t="array" ref="C5:E5">'Small Org Resilience Check'!B59:D59</f>
        <v xml:space="preserve">Key takeaways from the Information Sharing &amp; Management theme:
</v>
      </c>
      <c r="D5" s="2">
        <v>0</v>
      </c>
      <c r="E5" s="2">
        <v>0</v>
      </c>
    </row>
    <row r="6" spans="1:5" ht="27.6">
      <c r="A6" s="5" t="str">
        <f>'Small Org Resilience Check'!B61</f>
        <v>Funding</v>
      </c>
      <c r="B6" s="7">
        <f>'Small Org Resilience Check'!G63</f>
        <v>0</v>
      </c>
      <c r="C6" s="52" t="str" cm="1">
        <f t="array" ref="C6:E6">'Small Org Resilience Check'!B68:D68</f>
        <v xml:space="preserve">Key takeaways from the Funding theme:
</v>
      </c>
      <c r="D6" s="2">
        <v>0</v>
      </c>
      <c r="E6" s="2">
        <v>0</v>
      </c>
    </row>
    <row r="7" spans="1:5" ht="27.6">
      <c r="A7" s="5" t="str">
        <f>'Small Org Resilience Check'!B70</f>
        <v>Finance Management</v>
      </c>
      <c r="B7" s="7">
        <f>'Small Org Resilience Check'!G72</f>
        <v>0</v>
      </c>
      <c r="C7" s="52" t="str" cm="1">
        <f t="array" ref="C7:E7">'Small Org Resilience Check'!B79:D79</f>
        <v xml:space="preserve">Key takeaways from the Finance Management theme:
</v>
      </c>
      <c r="D7" s="2">
        <v>0</v>
      </c>
      <c r="E7" s="2">
        <v>0</v>
      </c>
    </row>
    <row r="8" spans="1:5">
      <c r="A8" s="5" t="str">
        <f>'Small Org Resilience Check'!B81</f>
        <v>External Communications &amp; Partnerships</v>
      </c>
      <c r="B8" s="7">
        <f>'Small Org Resilience Check'!G83</f>
        <v>0</v>
      </c>
      <c r="C8" s="52" t="str" cm="1">
        <f t="array" ref="C8:E8">'Small Org Resilience Check'!B89:D89</f>
        <v>Key takeaways from External Communications &amp; Partnerships</v>
      </c>
      <c r="D8" s="2">
        <v>0</v>
      </c>
      <c r="E8" s="2">
        <v>0</v>
      </c>
    </row>
  </sheetData>
  <sheetProtection formatColumns="0" formatRows="0" insertColumns="0" insertRow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ategories0 xmlns="8c39b458-07e0-4908-92c3-97224ea11a5c">
      <Value>Select</Value>
    </Categories0>
    <Description0 xmlns="8c39b458-07e0-4908-92c3-97224ea11a5c" xsi:nil="true"/>
    <FullName xmlns="http://schemas.microsoft.com/sharepoint/v3" xsi:nil="true"/>
    <KeyWords xmlns="8c39b458-07e0-4908-92c3-97224ea11a5c" xsi:nil="true"/>
    <Theme xmlns="8c39b458-07e0-4908-92c3-97224ea11a5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9C84C184AF5E4DBCC9831E2682B544" ma:contentTypeVersion="13" ma:contentTypeDescription="Create a new document." ma:contentTypeScope="" ma:versionID="2d3fbdd02a7dbe0d8ab2f3dddf177d9c">
  <xsd:schema xmlns:xsd="http://www.w3.org/2001/XMLSchema" xmlns:xs="http://www.w3.org/2001/XMLSchema" xmlns:p="http://schemas.microsoft.com/office/2006/metadata/properties" xmlns:ns1="http://schemas.microsoft.com/sharepoint/v3" xmlns:ns2="8c39b458-07e0-4908-92c3-97224ea11a5c" xmlns:ns3="http://schemas.microsoft.com/sharepoint/v4" targetNamespace="http://schemas.microsoft.com/office/2006/metadata/properties" ma:root="true" ma:fieldsID="efb5f5d3185c0a4c1abd5d84c7a14cfd" ns1:_="" ns2:_="" ns3:_="">
    <xsd:import namespace="http://schemas.microsoft.com/sharepoint/v3"/>
    <xsd:import namespace="8c39b458-07e0-4908-92c3-97224ea11a5c"/>
    <xsd:import namespace="http://schemas.microsoft.com/sharepoint/v4"/>
    <xsd:element name="properties">
      <xsd:complexType>
        <xsd:sequence>
          <xsd:element name="documentManagement">
            <xsd:complexType>
              <xsd:all>
                <xsd:element ref="ns1:FullName" minOccurs="0"/>
                <xsd:element ref="ns2:Description0" minOccurs="0"/>
                <xsd:element ref="ns2:Categories0" minOccurs="0"/>
                <xsd:element ref="ns3:IconOverlay" minOccurs="0"/>
                <xsd:element ref="ns2:Theme" minOccurs="0"/>
                <xsd:element ref="ns2:MediaServiceMetadata" minOccurs="0"/>
                <xsd:element ref="ns2:MediaServiceFastMetadata" minOccurs="0"/>
                <xsd:element ref="ns2:KeyWord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ullName" ma:index="8" nillable="true" ma:displayName="Full Name" ma:internalName="FullNam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39b458-07e0-4908-92c3-97224ea11a5c" elementFormDefault="qualified">
    <xsd:import namespace="http://schemas.microsoft.com/office/2006/documentManagement/types"/>
    <xsd:import namespace="http://schemas.microsoft.com/office/infopath/2007/PartnerControls"/>
    <xsd:element name="Description0" ma:index="9" nillable="true" ma:displayName="Description" ma:internalName="Description0">
      <xsd:simpleType>
        <xsd:restriction base="dms:Text">
          <xsd:maxLength value="255"/>
        </xsd:restriction>
      </xsd:simpleType>
    </xsd:element>
    <xsd:element name="Categories0" ma:index="10" nillable="true" ma:displayName="Partnership Lifecycle Stage" ma:default="Select" ma:format="Dropdown" ma:internalName="Categories0">
      <xsd:complexType>
        <xsd:complexContent>
          <xsd:extension base="dms:MultiChoice">
            <xsd:sequence>
              <xsd:element name="Value" maxOccurs="unbounded" minOccurs="0" nillable="true">
                <xsd:simpleType>
                  <xsd:restriction base="dms:Choice">
                    <xsd:enumeration value="Select"/>
                    <xsd:enumeration value="Identifying"/>
                    <xsd:enumeration value="Building"/>
                    <xsd:enumeration value="Managing and Maintaining"/>
                    <xsd:enumeration value="Reviewing"/>
                    <xsd:enumeration value="Revising and Renegotiating"/>
                    <xsd:enumeration value="Exiting"/>
                  </xsd:restriction>
                </xsd:simpleType>
              </xsd:element>
            </xsd:sequence>
          </xsd:extension>
        </xsd:complexContent>
      </xsd:complexType>
    </xsd:element>
    <xsd:element name="Theme" ma:index="12" nillable="true" ma:displayName="Organisational Development Area" ma:description="Different areas of operation within an organisation" ma:format="Dropdown" ma:internalName="Theme">
      <xsd:complexType>
        <xsd:complexContent>
          <xsd:extension base="dms:MultiChoice">
            <xsd:sequence>
              <xsd:element name="Value" maxOccurs="unbounded" minOccurs="0" nillable="true">
                <xsd:simpleType>
                  <xsd:restriction base="dms:Choice">
                    <xsd:enumeration value="Select..."/>
                    <xsd:enumeration value="External Communications"/>
                    <xsd:enumeration value="Finance Management"/>
                    <xsd:enumeration value="Fundraising"/>
                    <xsd:enumeration value="Governance"/>
                    <xsd:enumeration value="Human Resources &amp; Volunteers"/>
                    <xsd:enumeration value="Internal Communications"/>
                    <xsd:enumeration value="Leadership"/>
                    <xsd:enumeration value="Project Planning &amp; Management"/>
                    <xsd:enumeration value="Organisational Planning &amp; Management"/>
                    <xsd:enumeration value="Partnerships &amp; Networks"/>
                    <xsd:enumeration value="M&amp;E"/>
                  </xsd:restriction>
                </xsd:simpleType>
              </xsd:element>
            </xsd:sequence>
          </xsd:extension>
        </xsd:complexContent>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KeyWords" ma:index="15" nillable="true" ma:displayName="Key Words" ma:format="Dropdown" ma:internalName="KeyWords">
      <xsd:complexType>
        <xsd:complexContent>
          <xsd:extension base="dms:MultiChoice">
            <xsd:sequence>
              <xsd:element name="Value" maxOccurs="unbounded" minOccurs="0" nillable="true">
                <xsd:simpleType>
                  <xsd:restriction base="dms:Choice">
                    <xsd:enumeration value="Government"/>
                    <xsd:enumeration value="Finance"/>
                  </xsd:restriction>
                </xsd:simpleType>
              </xsd:element>
            </xsd:sequence>
          </xsd:extension>
        </xsd:complexContent>
      </xsd:complex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B68C08-76FA-4822-9D29-883848009525}"/>
</file>

<file path=customXml/itemProps2.xml><?xml version="1.0" encoding="utf-8"?>
<ds:datastoreItem xmlns:ds="http://schemas.openxmlformats.org/officeDocument/2006/customXml" ds:itemID="{1797BBBE-A5BB-40BF-BD81-B82767DFF5BE}"/>
</file>

<file path=customXml/itemProps3.xml><?xml version="1.0" encoding="utf-8"?>
<ds:datastoreItem xmlns:ds="http://schemas.openxmlformats.org/officeDocument/2006/customXml" ds:itemID="{50FC24B2-168C-43B7-AE51-361B660059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Ceris Jones</dc:creator>
  <cp:keywords/>
  <dc:description/>
  <cp:lastModifiedBy/>
  <cp:revision/>
  <dcterms:created xsi:type="dcterms:W3CDTF">2024-06-05T15:21:53Z</dcterms:created>
  <dcterms:modified xsi:type="dcterms:W3CDTF">2025-10-07T16:16:50Z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0x0101007C9C84C184AF5E4DBCC9831E2682B544</vt:lpwstr>
  </property>
  <property fmtid="{D5CDD505-2E9C-101B-9397-08002B2CF9AE}" pid="3" name="MediaServiceImageTags">
    <vt:lpwstr/>
  </property>
</Properties>
</file>